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20730" windowHeight="10905" firstSheet="1" activeTab="2"/>
  </bookViews>
  <sheets>
    <sheet name="גולמי" sheetId="1" state="hidden" r:id="rId1"/>
    <sheet name="משתמשים" sheetId="18" r:id="rId2"/>
    <sheet name="ניהול+ פורטל ומג&quot;מ On-Prem" sheetId="25" r:id="rId3"/>
    <sheet name="אגם מידע On Prem" sheetId="23" r:id="rId4"/>
    <sheet name="עלויות לפי רמות- אגם מידע" sheetId="15" r:id="rId5"/>
    <sheet name="חבילות עבודה" sheetId="6" r:id="rId6"/>
    <sheet name="בעלי תפקידים-בנק שעות" sheetId="7" r:id="rId7"/>
    <sheet name="הדרכה והטמעה" sheetId="5" r:id="rId8"/>
    <sheet name="סה&quot;כ לחישוב TCO" sheetId="19" r:id="rId9"/>
    <sheet name="טבלאות מקור" sheetId="21" r:id="rId10"/>
  </sheets>
  <externalReferences>
    <externalReference r:id="rId11"/>
  </externalReferences>
  <definedNames>
    <definedName name="_Ref403484734" localSheetId="0">גולמי!$A$218</definedName>
    <definedName name="_Ref404179034" localSheetId="0">גולמי!$A$339</definedName>
    <definedName name="_Ref407791447" localSheetId="0">גולמי!$A$227</definedName>
    <definedName name="_Ref442713396" localSheetId="0">גולמי!$A$330</definedName>
    <definedName name="_Toc434998176" localSheetId="0">גולמי!$B$90</definedName>
    <definedName name="_Toc434998177" localSheetId="0">גולמי!$B$91</definedName>
    <definedName name="רמת_התמחות" localSheetId="3">#REF!</definedName>
    <definedName name="רמת_התמחות" localSheetId="9">#REF!</definedName>
    <definedName name="רמת_התמחות" localSheetId="2">#REF!</definedName>
    <definedName name="רמת_התמחות">#REF!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16" i="25" l="1"/>
  <c r="Z15" i="25"/>
  <c r="X15" i="25"/>
  <c r="S15" i="25"/>
  <c r="T15" i="25" s="1"/>
  <c r="O15" i="25"/>
  <c r="Q15" i="25" s="1"/>
  <c r="I15" i="25"/>
  <c r="AB15" i="25" s="1"/>
  <c r="Z14" i="25"/>
  <c r="X14" i="25"/>
  <c r="AA14" i="25" s="1"/>
  <c r="S14" i="25"/>
  <c r="T14" i="25" s="1"/>
  <c r="O14" i="25"/>
  <c r="Q14" i="25" s="1"/>
  <c r="I14" i="25"/>
  <c r="Z13" i="25"/>
  <c r="X13" i="25"/>
  <c r="S13" i="25"/>
  <c r="T13" i="25" s="1"/>
  <c r="O13" i="25"/>
  <c r="Q13" i="25" s="1"/>
  <c r="I13" i="25"/>
  <c r="AB13" i="25" s="1"/>
  <c r="Z12" i="25"/>
  <c r="X12" i="25"/>
  <c r="X16" i="25" s="1"/>
  <c r="S12" i="25"/>
  <c r="T12" i="25" s="1"/>
  <c r="O12" i="25"/>
  <c r="Q12" i="25" s="1"/>
  <c r="Q16" i="25" s="1"/>
  <c r="I12" i="25"/>
  <c r="AD11" i="25"/>
  <c r="Z10" i="25"/>
  <c r="X10" i="25"/>
  <c r="AA10" i="25" s="1"/>
  <c r="S10" i="25"/>
  <c r="T10" i="25" s="1"/>
  <c r="O10" i="25"/>
  <c r="Q10" i="25" s="1"/>
  <c r="I10" i="25"/>
  <c r="Z9" i="25"/>
  <c r="X9" i="25"/>
  <c r="T9" i="25"/>
  <c r="S9" i="25"/>
  <c r="Q9" i="25"/>
  <c r="O9" i="25"/>
  <c r="I9" i="25"/>
  <c r="AB9" i="25" s="1"/>
  <c r="Z8" i="25"/>
  <c r="X8" i="25"/>
  <c r="AA8" i="25" s="1"/>
  <c r="S8" i="25"/>
  <c r="T8" i="25" s="1"/>
  <c r="O8" i="25"/>
  <c r="Q8" i="25" s="1"/>
  <c r="I8" i="25"/>
  <c r="Z7" i="25"/>
  <c r="Z11" i="25" s="1"/>
  <c r="X7" i="25"/>
  <c r="T7" i="25"/>
  <c r="S7" i="25"/>
  <c r="Q7" i="25"/>
  <c r="O7" i="25"/>
  <c r="I7" i="25"/>
  <c r="I11" i="25" s="1"/>
  <c r="F5" i="15"/>
  <c r="E5" i="15"/>
  <c r="D5" i="15"/>
  <c r="C5" i="15"/>
  <c r="B5" i="15"/>
  <c r="F4" i="15"/>
  <c r="E4" i="15"/>
  <c r="D4" i="15"/>
  <c r="C4" i="15"/>
  <c r="B4" i="15"/>
  <c r="Q32" i="23"/>
  <c r="Z31" i="23"/>
  <c r="X31" i="23"/>
  <c r="S31" i="23"/>
  <c r="T31" i="23" s="1"/>
  <c r="O31" i="23"/>
  <c r="I31" i="23"/>
  <c r="AB31" i="23" s="1"/>
  <c r="Z30" i="23"/>
  <c r="X30" i="23"/>
  <c r="AA30" i="23" s="1"/>
  <c r="S30" i="23"/>
  <c r="T30" i="23" s="1"/>
  <c r="O30" i="23"/>
  <c r="I30" i="23"/>
  <c r="Z29" i="23"/>
  <c r="X29" i="23"/>
  <c r="S29" i="23"/>
  <c r="T29" i="23" s="1"/>
  <c r="O29" i="23"/>
  <c r="I29" i="23"/>
  <c r="Z28" i="23"/>
  <c r="X28" i="23"/>
  <c r="X32" i="23" s="1"/>
  <c r="T28" i="23"/>
  <c r="S28" i="23"/>
  <c r="O28" i="23"/>
  <c r="O32" i="23" s="1"/>
  <c r="I28" i="23"/>
  <c r="Q27" i="23"/>
  <c r="Z26" i="23"/>
  <c r="X26" i="23"/>
  <c r="S26" i="23"/>
  <c r="T26" i="23" s="1"/>
  <c r="O26" i="23"/>
  <c r="I26" i="23"/>
  <c r="AB26" i="23" s="1"/>
  <c r="Z25" i="23"/>
  <c r="X25" i="23"/>
  <c r="AA25" i="23" s="1"/>
  <c r="S25" i="23"/>
  <c r="T25" i="23" s="1"/>
  <c r="O25" i="23"/>
  <c r="I25" i="23"/>
  <c r="AB25" i="23" s="1"/>
  <c r="Z24" i="23"/>
  <c r="X24" i="23"/>
  <c r="S24" i="23"/>
  <c r="T24" i="23" s="1"/>
  <c r="O24" i="23"/>
  <c r="I24" i="23"/>
  <c r="Z23" i="23"/>
  <c r="X23" i="23"/>
  <c r="AA23" i="23" s="1"/>
  <c r="T23" i="23"/>
  <c r="S23" i="23"/>
  <c r="O23" i="23"/>
  <c r="I23" i="23"/>
  <c r="Z22" i="23"/>
  <c r="X22" i="23"/>
  <c r="X27" i="23" s="1"/>
  <c r="S22" i="23"/>
  <c r="O22" i="23"/>
  <c r="I22" i="23"/>
  <c r="Q21" i="23"/>
  <c r="Z20" i="23"/>
  <c r="X20" i="23"/>
  <c r="AA20" i="23" s="1"/>
  <c r="AC20" i="23" s="1"/>
  <c r="S20" i="23"/>
  <c r="T20" i="23" s="1"/>
  <c r="O20" i="23"/>
  <c r="I20" i="23"/>
  <c r="Z19" i="23"/>
  <c r="X19" i="23"/>
  <c r="S19" i="23"/>
  <c r="T19" i="23" s="1"/>
  <c r="O19" i="23"/>
  <c r="I19" i="23"/>
  <c r="AB19" i="23" s="1"/>
  <c r="Z18" i="23"/>
  <c r="X18" i="23"/>
  <c r="AA18" i="23" s="1"/>
  <c r="AC18" i="23" s="1"/>
  <c r="S18" i="23"/>
  <c r="T18" i="23" s="1"/>
  <c r="O18" i="23"/>
  <c r="I18" i="23"/>
  <c r="Z17" i="23"/>
  <c r="X17" i="23"/>
  <c r="S17" i="23"/>
  <c r="S21" i="23" s="1"/>
  <c r="O17" i="23"/>
  <c r="I17" i="23"/>
  <c r="I21" i="23" s="1"/>
  <c r="Q16" i="23"/>
  <c r="Z15" i="23"/>
  <c r="X15" i="23"/>
  <c r="S15" i="23"/>
  <c r="T15" i="23" s="1"/>
  <c r="O15" i="23"/>
  <c r="I15" i="23"/>
  <c r="AB15" i="23" s="1"/>
  <c r="Z14" i="23"/>
  <c r="X14" i="23"/>
  <c r="AA14" i="23" s="1"/>
  <c r="S14" i="23"/>
  <c r="T14" i="23" s="1"/>
  <c r="O14" i="23"/>
  <c r="I14" i="23"/>
  <c r="Z13" i="23"/>
  <c r="X13" i="23"/>
  <c r="S13" i="23"/>
  <c r="T13" i="23" s="1"/>
  <c r="O13" i="23"/>
  <c r="I13" i="23"/>
  <c r="Z12" i="23"/>
  <c r="X12" i="23"/>
  <c r="AA12" i="23" s="1"/>
  <c r="S12" i="23"/>
  <c r="S16" i="23" s="1"/>
  <c r="O12" i="23"/>
  <c r="I12" i="23"/>
  <c r="I16" i="23" s="1"/>
  <c r="AD11" i="23"/>
  <c r="Z10" i="23"/>
  <c r="X10" i="23"/>
  <c r="AA10" i="23" s="1"/>
  <c r="S10" i="23"/>
  <c r="T10" i="23" s="1"/>
  <c r="O10" i="23"/>
  <c r="Q10" i="23" s="1"/>
  <c r="I10" i="23"/>
  <c r="AB10" i="23" s="1"/>
  <c r="Z9" i="23"/>
  <c r="X9" i="23"/>
  <c r="S9" i="23"/>
  <c r="T9" i="23" s="1"/>
  <c r="O9" i="23"/>
  <c r="Q9" i="23" s="1"/>
  <c r="I9" i="23"/>
  <c r="Z8" i="23"/>
  <c r="X8" i="23"/>
  <c r="AA8" i="23" s="1"/>
  <c r="S8" i="23"/>
  <c r="T8" i="23" s="1"/>
  <c r="O8" i="23"/>
  <c r="Q8" i="23" s="1"/>
  <c r="I8" i="23"/>
  <c r="AB8" i="23" s="1"/>
  <c r="Z7" i="23"/>
  <c r="Z11" i="23" s="1"/>
  <c r="X7" i="23"/>
  <c r="S7" i="23"/>
  <c r="O7" i="23"/>
  <c r="O11" i="23" s="1"/>
  <c r="I7" i="23"/>
  <c r="X11" i="25" l="1"/>
  <c r="AA9" i="25"/>
  <c r="AC9" i="25" s="1"/>
  <c r="Z16" i="25"/>
  <c r="AA13" i="25"/>
  <c r="AC13" i="25" s="1"/>
  <c r="AA15" i="25"/>
  <c r="Q11" i="25"/>
  <c r="T11" i="25"/>
  <c r="AC8" i="25"/>
  <c r="AC10" i="25"/>
  <c r="O11" i="25"/>
  <c r="S11" i="25"/>
  <c r="AB8" i="25"/>
  <c r="AB10" i="25"/>
  <c r="AB14" i="25"/>
  <c r="I16" i="25"/>
  <c r="AC14" i="25"/>
  <c r="T16" i="25"/>
  <c r="AC15" i="25"/>
  <c r="AB7" i="25"/>
  <c r="AA12" i="25"/>
  <c r="O16" i="25"/>
  <c r="S16" i="25"/>
  <c r="AA7" i="25"/>
  <c r="AB12" i="25"/>
  <c r="AA29" i="23"/>
  <c r="AC29" i="23" s="1"/>
  <c r="AA31" i="23"/>
  <c r="AA24" i="23"/>
  <c r="AC24" i="23" s="1"/>
  <c r="AA26" i="23"/>
  <c r="AA17" i="23"/>
  <c r="AA19" i="23"/>
  <c r="Z16" i="23"/>
  <c r="AA13" i="23"/>
  <c r="AC13" i="23" s="1"/>
  <c r="AA15" i="23"/>
  <c r="X11" i="23"/>
  <c r="AA9" i="23"/>
  <c r="S27" i="23"/>
  <c r="O21" i="23"/>
  <c r="AB18" i="23"/>
  <c r="AB20" i="23"/>
  <c r="AC25" i="23"/>
  <c r="O27" i="23"/>
  <c r="AB23" i="23"/>
  <c r="AC23" i="23"/>
  <c r="AB24" i="23"/>
  <c r="AC26" i="23"/>
  <c r="T32" i="23"/>
  <c r="AC30" i="23"/>
  <c r="S32" i="23"/>
  <c r="AB29" i="23"/>
  <c r="I32" i="23"/>
  <c r="AB30" i="23"/>
  <c r="I27" i="23"/>
  <c r="AC14" i="23"/>
  <c r="O16" i="23"/>
  <c r="AB13" i="23"/>
  <c r="AB14" i="23"/>
  <c r="S11" i="23"/>
  <c r="AB9" i="23"/>
  <c r="I11" i="23"/>
  <c r="AC9" i="23"/>
  <c r="AC8" i="23"/>
  <c r="AC10" i="23"/>
  <c r="AA16" i="23"/>
  <c r="AC15" i="23"/>
  <c r="AC19" i="23"/>
  <c r="AC31" i="23"/>
  <c r="Q7" i="23"/>
  <c r="Q11" i="23" s="1"/>
  <c r="T7" i="23"/>
  <c r="T11" i="23" s="1"/>
  <c r="AB7" i="23"/>
  <c r="AB11" i="23" s="1"/>
  <c r="T12" i="23"/>
  <c r="T16" i="23" s="1"/>
  <c r="AB12" i="23"/>
  <c r="AB16" i="23" s="1"/>
  <c r="X16" i="23"/>
  <c r="T17" i="23"/>
  <c r="T21" i="23" s="1"/>
  <c r="AB17" i="23"/>
  <c r="AB21" i="23" s="1"/>
  <c r="X21" i="23"/>
  <c r="T22" i="23"/>
  <c r="T27" i="23" s="1"/>
  <c r="AB22" i="23"/>
  <c r="AB27" i="23" s="1"/>
  <c r="AA28" i="23"/>
  <c r="AC28" i="23" s="1"/>
  <c r="AA7" i="23"/>
  <c r="AA22" i="23"/>
  <c r="AC22" i="23" s="1"/>
  <c r="AB28" i="23"/>
  <c r="AB11" i="25" l="1"/>
  <c r="AB16" i="25"/>
  <c r="AA16" i="25"/>
  <c r="AC12" i="25"/>
  <c r="AC16" i="25" s="1"/>
  <c r="AA11" i="25"/>
  <c r="AC7" i="25"/>
  <c r="AC11" i="25" s="1"/>
  <c r="AC32" i="23"/>
  <c r="AC27" i="23"/>
  <c r="AB32" i="23"/>
  <c r="AC12" i="23"/>
  <c r="AC16" i="23" s="1"/>
  <c r="AA11" i="23"/>
  <c r="AC7" i="23"/>
  <c r="AC11" i="23" s="1"/>
  <c r="AC17" i="23"/>
  <c r="AC21" i="23" s="1"/>
  <c r="D6" i="7" l="1"/>
  <c r="D7" i="7"/>
  <c r="D8" i="7" s="1"/>
  <c r="D9" i="7" s="1"/>
  <c r="D10" i="7" s="1"/>
  <c r="D11" i="7" s="1"/>
  <c r="D12" i="7" s="1"/>
  <c r="D13" i="7" s="1"/>
  <c r="D14" i="7" s="1"/>
  <c r="D15" i="7" s="1"/>
  <c r="D16" i="7" s="1"/>
  <c r="D17" i="7" s="1"/>
  <c r="D18" i="7" s="1"/>
  <c r="D5" i="7"/>
  <c r="C6" i="19" l="1"/>
  <c r="G6" i="19" s="1"/>
  <c r="E13" i="7"/>
  <c r="G13" i="7" s="1"/>
  <c r="F19" i="7"/>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B5" i="19" l="1"/>
  <c r="B6" i="19"/>
  <c r="C5" i="19"/>
  <c r="G5" i="19" s="1"/>
  <c r="E4" i="7"/>
  <c r="G4" i="7" s="1"/>
  <c r="E5" i="7"/>
  <c r="G5" i="7" s="1"/>
  <c r="E6" i="7"/>
  <c r="G6" i="7" s="1"/>
  <c r="E7" i="7"/>
  <c r="G7" i="7" s="1"/>
  <c r="E11" i="7"/>
  <c r="E12" i="7"/>
  <c r="G12" i="7" s="1"/>
  <c r="E14" i="7"/>
  <c r="G14" i="7" s="1"/>
  <c r="E17" i="7"/>
  <c r="G17" i="7" s="1"/>
  <c r="E15" i="7"/>
  <c r="G15" i="7" s="1"/>
  <c r="E9" i="7"/>
  <c r="G9" i="7" s="1"/>
  <c r="E10" i="7"/>
  <c r="G10" i="7" s="1"/>
  <c r="E16" i="7"/>
  <c r="G16" i="7" s="1"/>
  <c r="E18" i="7"/>
  <c r="G18" i="7" s="1"/>
  <c r="E8" i="7"/>
  <c r="G8" i="7" s="1"/>
  <c r="F4" i="6"/>
  <c r="F74" i="6" s="1"/>
  <c r="B12" i="19" s="1"/>
  <c r="D20" i="5"/>
  <c r="D19" i="5"/>
  <c r="D18" i="5"/>
  <c r="D23" i="5" s="1"/>
  <c r="E6" i="19" s="1"/>
  <c r="D16" i="5"/>
  <c r="D21" i="5" s="1"/>
  <c r="E4" i="19" s="1"/>
  <c r="D15" i="5"/>
  <c r="D14" i="5"/>
  <c r="D13" i="5"/>
  <c r="D12" i="5"/>
  <c r="D17" i="5"/>
  <c r="D22" i="5" s="1"/>
  <c r="E5" i="19" s="1"/>
  <c r="D4" i="5"/>
  <c r="D5" i="5"/>
  <c r="D6" i="5"/>
  <c r="D7" i="5"/>
  <c r="D8" i="5"/>
  <c r="D9" i="5"/>
  <c r="D10" i="5"/>
  <c r="D11" i="5"/>
  <c r="G11" i="7" l="1"/>
  <c r="G19" i="7" s="1"/>
  <c r="G21" i="7" s="1"/>
  <c r="B13" i="19" s="1"/>
  <c r="J6" i="19"/>
  <c r="B12" i="15" l="1"/>
  <c r="B4" i="19" s="1"/>
  <c r="J5" i="19"/>
  <c r="C12" i="15" l="1"/>
  <c r="C4" i="19" s="1"/>
  <c r="G4" i="19" l="1"/>
  <c r="J4" i="19" s="1"/>
  <c r="B19" i="19" s="1"/>
</calcChain>
</file>

<file path=xl/sharedStrings.xml><?xml version="1.0" encoding="utf-8"?>
<sst xmlns="http://schemas.openxmlformats.org/spreadsheetml/2006/main" count="843" uniqueCount="689">
  <si>
    <r>
      <t>1.1.</t>
    </r>
    <r>
      <rPr>
        <sz val="7"/>
        <color theme="1"/>
        <rFont val="Times New Roman"/>
        <family val="1"/>
      </rPr>
      <t xml:space="preserve"> </t>
    </r>
    <r>
      <rPr>
        <b/>
        <sz val="12"/>
        <color theme="1"/>
        <rFont val="Calibri"/>
        <family val="2"/>
      </rPr>
      <t>סביבת מאגר מידע לשכתי בארכיטקטורת Data-Lake (DLR) (שלב ג') - סביבה מסווגת</t>
    </r>
  </si>
  <si>
    <t>סביבה זו תכלול את מאגר הנתונים המרכזי קרי DATALAKE ותתמוך בתהליכי עבודה מרכזיים של  היחידה להנגשת מידע  להכנת פרויקט מחקר</t>
  </si>
  <si>
    <r>
      <t>1.1.1.</t>
    </r>
    <r>
      <rPr>
        <sz val="7"/>
        <color theme="1"/>
        <rFont val="Times New Roman"/>
        <family val="1"/>
      </rPr>
      <t xml:space="preserve">               </t>
    </r>
    <r>
      <rPr>
        <sz val="12"/>
        <color theme="1"/>
        <rFont val="Calibri"/>
        <family val="2"/>
      </rPr>
      <t>מערכת ETL</t>
    </r>
  </si>
  <si>
    <t>המערכת תשמש להקמה וניהול של ממשקי מידע בין המערכות הנתונים הקיימות היום בלמ"ס או בעתיד מחוצה לה</t>
  </si>
  <si>
    <t>תהליכי האפיון לזיהוי מקורות המידע ואופן העיבוד יבוצעו מול היחידה להנגשת מידע ומול יחידות נושאיות בלמ"ס</t>
  </si>
  <si>
    <r>
      <t>1.1.1.1.</t>
    </r>
    <r>
      <rPr>
        <sz val="7"/>
        <color theme="1"/>
        <rFont val="Times New Roman"/>
        <family val="1"/>
      </rPr>
      <t xml:space="preserve">                        </t>
    </r>
    <r>
      <rPr>
        <sz val="12"/>
        <color theme="1"/>
        <rFont val="Calibri"/>
        <family val="2"/>
      </rPr>
      <t xml:space="preserve">המערכת תכלול ממשקים אוטומטיים ורציפים למערכות תפעוליות שונות ומגוונות, בשלבי האפיון ייעשה מיפוי של המערכות הרלוונטיות ויבוצע פיתוח של ממשקים לשאיבת מידע מהמערכות התפעוליות ועדכונו. יש לשים לב לכך שאופי הנתונים (structured ו-unstructured), אופן האיסוף (מוד batch או מוד streaming) ופרוטוקולי התקשורת יכולים להיות שונים בין הממשקים השונים. </t>
    </r>
  </si>
  <si>
    <r>
      <t>1.1.1.2.</t>
    </r>
    <r>
      <rPr>
        <sz val="7"/>
        <color theme="1"/>
        <rFont val="Times New Roman"/>
        <family val="1"/>
      </rPr>
      <t xml:space="preserve">                        </t>
    </r>
    <r>
      <rPr>
        <sz val="12"/>
        <color theme="1"/>
        <rFont val="Calibri"/>
        <family val="2"/>
      </rPr>
      <t xml:space="preserve">יש חשיבות רבה לארכיטקטורה המאפשרת הוספת ממשקים גם בתצורת plaugin, כך שהוספת ממשק חדש לא תפגע ולא תשפיע על הממשקים הקיימים ועל יציבות המערכת.  </t>
    </r>
  </si>
  <si>
    <r>
      <t>1.1.1.3.</t>
    </r>
    <r>
      <rPr>
        <sz val="7"/>
        <color theme="1"/>
        <rFont val="Times New Roman"/>
        <family val="1"/>
      </rPr>
      <t xml:space="preserve">                        </t>
    </r>
    <r>
      <rPr>
        <sz val="12"/>
        <color theme="1"/>
        <rFont val="Calibri"/>
        <family val="2"/>
      </rPr>
      <t>המערכת נדרשת לתמוך בהוספת תהליכי ETL  נוספים על ידי ממשק פשוט ואינטואיטיבי המתאים למיישם וללא דרישה לפיתוח</t>
    </r>
  </si>
  <si>
    <r>
      <t>1.1.1.4.</t>
    </r>
    <r>
      <rPr>
        <sz val="7"/>
        <color theme="1"/>
        <rFont val="Times New Roman"/>
        <family val="1"/>
      </rPr>
      <t xml:space="preserve">                        </t>
    </r>
    <r>
      <rPr>
        <sz val="12"/>
        <color theme="1"/>
        <rFont val="Calibri"/>
        <family val="2"/>
      </rPr>
      <t>כל ממשק יתועד באופן ברור וקריא כך שיהיה ניתן להתאמה באופן קל ונוח</t>
    </r>
  </si>
  <si>
    <r>
      <t>1.1.1.5.</t>
    </r>
    <r>
      <rPr>
        <sz val="7"/>
        <color theme="1"/>
        <rFont val="Times New Roman"/>
        <family val="1"/>
      </rPr>
      <t xml:space="preserve">                        </t>
    </r>
    <r>
      <rPr>
        <sz val="12"/>
        <color theme="1"/>
        <rFont val="Calibri"/>
        <family val="2"/>
      </rPr>
      <t>שליפת הנתונים ממערכות המקור לא תשפיע על הביצועים שלהם, גם בתהליך STREMING השליפה תבוצע ללא הפרעה</t>
    </r>
  </si>
  <si>
    <r>
      <t>1.1.1.6.</t>
    </r>
    <r>
      <rPr>
        <sz val="7"/>
        <color theme="1"/>
        <rFont val="Times New Roman"/>
        <family val="1"/>
      </rPr>
      <t xml:space="preserve">                        </t>
    </r>
    <r>
      <rPr>
        <sz val="12"/>
        <color theme="1"/>
        <rFont val="Calibri"/>
        <family val="2"/>
      </rPr>
      <t xml:space="preserve">אופן השליפה יהיה גולמי מתוך מערכות המקור ולא ידרשו שינויים או ביצוע מניפולציות על הנתונים במערכות המקור, כל שינוי נדרש יתועד באופן טכני ומהותי במערכת היעד </t>
    </r>
  </si>
  <si>
    <r>
      <t>1.1.1.7.</t>
    </r>
    <r>
      <rPr>
        <sz val="7"/>
        <color theme="1"/>
        <rFont val="Times New Roman"/>
        <family val="1"/>
      </rPr>
      <t xml:space="preserve">                        </t>
    </r>
    <r>
      <rPr>
        <sz val="12"/>
        <color theme="1"/>
        <rFont val="Calibri"/>
        <family val="2"/>
      </rPr>
      <t>בהגדרת איסוף ושליפה ONLINE יש לאפשר בחירה האם ביצוע העיבודים יבצעו עם שליפה כל נתון בנפרד או באופן מרוכז ומתוזמן</t>
    </r>
  </si>
  <si>
    <r>
      <t>1.1.2.</t>
    </r>
    <r>
      <rPr>
        <sz val="7"/>
        <color theme="1"/>
        <rFont val="Times New Roman"/>
        <family val="1"/>
      </rPr>
      <t xml:space="preserve">               </t>
    </r>
    <r>
      <rPr>
        <sz val="12"/>
        <color theme="1"/>
        <rFont val="Calibri"/>
        <family val="2"/>
      </rPr>
      <t>מערכת אחסון Data-Lake</t>
    </r>
  </si>
  <si>
    <t xml:space="preserve">המאגר יהווה את בסיס הנתונים הבסיסי ממנו יופקו תוצרים למחקר, או תוצרים לשימוש עובדי היחידות הנושאיות או היחידה להנגשת מידע </t>
  </si>
  <si>
    <t>על המאגר להבנות בארכיטקטורה המאפשרת ניהול מידע בנפחים גדולים ובגידול מתמיד של המידע , התמודדות עם עומסים וריבוי קריאות במקביל</t>
  </si>
  <si>
    <r>
      <t>1.1.2.1.</t>
    </r>
    <r>
      <rPr>
        <sz val="7"/>
        <color theme="1"/>
        <rFont val="Times New Roman"/>
        <family val="1"/>
      </rPr>
      <t xml:space="preserve">                        </t>
    </r>
    <r>
      <rPr>
        <sz val="12"/>
        <color theme="1"/>
        <rFont val="Calibri"/>
        <family val="2"/>
      </rPr>
      <t>ניהול ישויות מרכזיות במאגר</t>
    </r>
  </si>
  <si>
    <r>
      <t>א.</t>
    </r>
    <r>
      <rPr>
        <sz val="7"/>
        <color theme="1"/>
        <rFont val="Times New Roman"/>
        <family val="1"/>
      </rPr>
      <t xml:space="preserve">      </t>
    </r>
    <r>
      <rPr>
        <sz val="12"/>
        <color rgb="FF000000"/>
        <rFont val="Calibri"/>
        <family val="2"/>
      </rPr>
      <t>המערכת תתמוך בניהול יישויות מרכזיות כגון: נפשות, משקי בית, עסקים ועוד בהתאם לאפיון מפורט</t>
    </r>
  </si>
  <si>
    <r>
      <t>ב.</t>
    </r>
    <r>
      <rPr>
        <sz val="7"/>
        <color theme="1"/>
        <rFont val="Times New Roman"/>
        <family val="1"/>
      </rPr>
      <t xml:space="preserve">      </t>
    </r>
    <r>
      <rPr>
        <sz val="12"/>
        <color theme="1"/>
        <rFont val="Calibri"/>
        <family val="2"/>
      </rPr>
      <t>המערכת נדרשת לתמוך בתהליכי הגדרה קליטה וטיוב מידע עבור ישויות מידע נוספות כגון: יישובים, מוסדות השכלה, חינוך, הכנסות ועוד ולאפשר חיבור בין הישויות עצמם ובין הישות הדמוגרפית לישויות אלו</t>
    </r>
  </si>
  <si>
    <r>
      <t>ג.</t>
    </r>
    <r>
      <rPr>
        <sz val="7"/>
        <color theme="1"/>
        <rFont val="Times New Roman"/>
        <family val="1"/>
      </rPr>
      <t xml:space="preserve">       </t>
    </r>
    <r>
      <rPr>
        <sz val="12"/>
        <color theme="1"/>
        <rFont val="Calibri"/>
        <family val="2"/>
      </rPr>
      <t>המערכת תאפשר קישור וחיבור מידע המבוסס על קשרים בין דוריים בין הישויות הדמוגרפיות השונות, בכל יישות פרט יש לאפשר זיהוי וחיבור הקשרים הדמוגרפיים באופן ברור וקל לתחקור, כמו כן נדרש לתמוך בקשרים נוספים כגון קשרים בין פרט למשק בית, קשרים בין כתובת, ישוב, עסק וכו'</t>
    </r>
  </si>
  <si>
    <r>
      <t>ד.</t>
    </r>
    <r>
      <rPr>
        <sz val="7"/>
        <color theme="1"/>
        <rFont val="Times New Roman"/>
        <family val="1"/>
      </rPr>
      <t xml:space="preserve">       </t>
    </r>
    <r>
      <rPr>
        <sz val="12"/>
        <color theme="1"/>
        <rFont val="Calibri"/>
        <family val="2"/>
      </rPr>
      <t xml:space="preserve">המידע ינוהל גם על ציר הזמן כך שיהיה ניתן לנתח ולתשאל ולקבל מענה בזמן תגיבה סביר עבור  שאלות הקשורות בתנאים התלויים בזמן לדוג: </t>
    </r>
    <r>
      <rPr>
        <sz val="12"/>
        <color rgb="FFFF0000"/>
        <rFont val="Calibri"/>
        <family val="2"/>
      </rPr>
      <t>כל הילודים שנפטרו תוך חצי שעה מרגע הלידה</t>
    </r>
  </si>
  <si>
    <r>
      <t>1.1.2.2.</t>
    </r>
    <r>
      <rPr>
        <sz val="7"/>
        <color theme="1"/>
        <rFont val="Times New Roman"/>
        <family val="1"/>
      </rPr>
      <t xml:space="preserve">                        </t>
    </r>
    <r>
      <rPr>
        <sz val="12"/>
        <color theme="1"/>
        <rFont val="Calibri"/>
        <family val="2"/>
      </rPr>
      <t>קנוניזציה, סטנדרטיזציה, והתמודדות עם מידע שגוי, חסר, כפול או לא סביר</t>
    </r>
  </si>
  <si>
    <r>
      <t>א.</t>
    </r>
    <r>
      <rPr>
        <sz val="7"/>
        <color theme="1"/>
        <rFont val="Times New Roman"/>
        <family val="1"/>
      </rPr>
      <t xml:space="preserve">      </t>
    </r>
    <r>
      <rPr>
        <sz val="12"/>
        <color theme="1"/>
        <rFont val="Calibri"/>
        <family val="2"/>
      </rPr>
      <t xml:space="preserve">המערכת תכלול אמצעים לטיוב המידע ובהם אמצעים לזיהוי מידע שנראה כשגוי, מידע כפול ומידע חסר, וכלים לקנוניזציה וסטנדרטיזציה של מידע. טיוב המידע לדוגמא: סינון רשומות שיוגדרו כלא תקינות או רשומות כפולות, אפשר שייעשה בשלב הכנסת המידע למאגר, ואפשר שייעשה בשלב השימוש במידע, והמערכת צריכה לאפשר את שתי האפשרויות. </t>
    </r>
  </si>
  <si>
    <r>
      <t>ב.</t>
    </r>
    <r>
      <rPr>
        <sz val="7"/>
        <color theme="1"/>
        <rFont val="Times New Roman"/>
        <family val="1"/>
      </rPr>
      <t xml:space="preserve">      </t>
    </r>
    <r>
      <rPr>
        <sz val="12"/>
        <color theme="1"/>
        <rFont val="Calibri"/>
        <family val="2"/>
      </rPr>
      <t>המערכת תאפשר לעדכן פורמטים של שדות מתוך רשומות המידע המתקבל (למשל שינוי פורמט שדה הזמן המתקבל).</t>
    </r>
  </si>
  <si>
    <r>
      <t>ג.</t>
    </r>
    <r>
      <rPr>
        <sz val="7"/>
        <color theme="1"/>
        <rFont val="Times New Roman"/>
        <family val="1"/>
      </rPr>
      <t xml:space="preserve">       </t>
    </r>
    <r>
      <rPr>
        <sz val="12"/>
        <color theme="1"/>
        <rFont val="Calibri"/>
        <family val="2"/>
      </rPr>
      <t>כאשר המערכת מבצעת מניפולציה כלשהי על המידע לצורך טיובו, עליה לשמור גם את המידע טרם הטיוב, ואף לאפשר למשתמש לצפות במידע זה ובדוח אודות הטיוב שנעשה.</t>
    </r>
  </si>
  <si>
    <r>
      <t>ד.</t>
    </r>
    <r>
      <rPr>
        <sz val="7"/>
        <color theme="1"/>
        <rFont val="Times New Roman"/>
        <family val="1"/>
      </rPr>
      <t xml:space="preserve">       </t>
    </r>
    <r>
      <rPr>
        <sz val="12"/>
        <color theme="1"/>
        <rFont val="Calibri"/>
        <family val="2"/>
      </rPr>
      <t xml:space="preserve">תהליכי סטנדרטיזציה- יש לאפשר למידה של המערכת למידע חדש הנטען למערכת (מובנה ושאינו מובנה) </t>
    </r>
  </si>
  <si>
    <r>
      <t>ה.</t>
    </r>
    <r>
      <rPr>
        <sz val="7"/>
        <color theme="1"/>
        <rFont val="Times New Roman"/>
        <family val="1"/>
      </rPr>
      <t xml:space="preserve">      </t>
    </r>
    <r>
      <rPr>
        <sz val="12"/>
        <color theme="1"/>
        <rFont val="Calibri"/>
        <family val="2"/>
      </rPr>
      <t>הגדרת תוכניות ML - כאשר המידע החדש דומה למידע קיים המצוי במערכת ועבר תהליכי סטנדרטיזציה. יש לאפשר חזרה או תיקון של למידת המכונה ולאפשר גמישות ושינויים מהחלטות המתקבלות על ידה באופן אוטומטי</t>
    </r>
  </si>
  <si>
    <r>
      <t>ו.</t>
    </r>
    <r>
      <rPr>
        <sz val="7"/>
        <color theme="1"/>
        <rFont val="Times New Roman"/>
        <family val="1"/>
      </rPr>
      <t xml:space="preserve">        </t>
    </r>
    <r>
      <rPr>
        <sz val="12"/>
        <color rgb="FFFF0000"/>
        <rFont val="Calibri"/>
        <family val="2"/>
      </rPr>
      <t xml:space="preserve">סעיף להצגה: </t>
    </r>
    <r>
      <rPr>
        <sz val="12"/>
        <color theme="1"/>
        <rFont val="Calibri"/>
        <family val="2"/>
      </rPr>
      <t>על המציע להציג</t>
    </r>
    <r>
      <rPr>
        <sz val="12"/>
        <color rgb="FFFF0000"/>
        <rFont val="Calibri"/>
        <family val="2"/>
      </rPr>
      <t xml:space="preserve"> </t>
    </r>
    <r>
      <rPr>
        <sz val="12"/>
        <color theme="1"/>
        <rFont val="Calibri"/>
        <family val="2"/>
      </rPr>
      <t>יכולות</t>
    </r>
    <r>
      <rPr>
        <sz val="12"/>
        <color rgb="FFFF0000"/>
        <rFont val="Calibri"/>
        <family val="2"/>
      </rPr>
      <t xml:space="preserve"> </t>
    </r>
    <r>
      <rPr>
        <sz val="12"/>
        <color rgb="FF000000"/>
        <rFont val="Calibri"/>
        <family val="2"/>
      </rPr>
      <t>לבקרת איכות נתונים והתראה על חוסר התאמה בין נתונים שונים</t>
    </r>
    <r>
      <rPr>
        <sz val="12"/>
        <color theme="1"/>
        <rFont val="Calibri"/>
        <family val="2"/>
      </rPr>
      <t>, זיהוי חריגים וטיוב מידע באופן אוטומטי או המלצה על טיוב ידני</t>
    </r>
  </si>
  <si>
    <r>
      <t>1.1.2.3.</t>
    </r>
    <r>
      <rPr>
        <sz val="7"/>
        <color theme="1"/>
        <rFont val="Times New Roman"/>
        <family val="1"/>
      </rPr>
      <t xml:space="preserve">                        </t>
    </r>
    <r>
      <rPr>
        <sz val="12"/>
        <color theme="1"/>
        <rFont val="Calibri"/>
        <family val="2"/>
      </rPr>
      <t>ניהול מטה דטה</t>
    </r>
  </si>
  <si>
    <r>
      <t>1.</t>
    </r>
    <r>
      <rPr>
        <sz val="7"/>
        <color theme="1"/>
        <rFont val="Times New Roman"/>
        <family val="1"/>
      </rPr>
      <t xml:space="preserve">      </t>
    </r>
    <r>
      <rPr>
        <sz val="12"/>
        <color theme="1"/>
        <rFont val="Calibri"/>
        <family val="2"/>
      </rPr>
      <t>המערכת תייצר ותשמור מטה דטה טכני שיופק באופן אוטומטי בעת קליטת המידע למאגר, לדוג: תאריך קליטה, ספק נתונים, נפח, סוג הקובץ וכו'</t>
    </r>
  </si>
  <si>
    <r>
      <t>2.</t>
    </r>
    <r>
      <rPr>
        <sz val="7"/>
        <color theme="1"/>
        <rFont val="Times New Roman"/>
        <family val="1"/>
      </rPr>
      <t xml:space="preserve">      </t>
    </r>
    <r>
      <rPr>
        <sz val="12"/>
        <color theme="1"/>
        <rFont val="Calibri"/>
        <family val="2"/>
      </rPr>
      <t>מטה דטה עסקי- א. על ידי הזנה ידנית של המשתמש להוספת מידע על המידע, המידע יהיה ניתן לעריכה ועדכון בכל עת. ב. על ידי ממשק מול מערכת מטה דטה בארגון</t>
    </r>
  </si>
  <si>
    <r>
      <t>3.</t>
    </r>
    <r>
      <rPr>
        <sz val="7"/>
        <color theme="1"/>
        <rFont val="Times New Roman"/>
        <family val="1"/>
      </rPr>
      <t xml:space="preserve">      </t>
    </r>
    <r>
      <rPr>
        <sz val="12"/>
        <color theme="1"/>
        <rFont val="Calibri"/>
        <family val="2"/>
      </rPr>
      <t xml:space="preserve">מטה דטה יוצג למשתמש עובד למ"ס וכן יונגש ברכיב התשאול בפורטל חוקרים </t>
    </r>
    <r>
      <rPr>
        <sz val="12"/>
        <color rgb="FFFF0000"/>
        <rFont val="Calibri"/>
        <family val="2"/>
      </rPr>
      <t>(להפנות לסעיף רכיב תשאול בפורטל חוקרים)</t>
    </r>
  </si>
  <si>
    <r>
      <t>4.</t>
    </r>
    <r>
      <rPr>
        <sz val="7"/>
        <color theme="1"/>
        <rFont val="Times New Roman"/>
        <family val="1"/>
      </rPr>
      <t xml:space="preserve">      </t>
    </r>
    <r>
      <rPr>
        <sz val="12"/>
        <color theme="1"/>
        <rFont val="Calibri"/>
        <family val="2"/>
      </rPr>
      <t>ניהול והצגת המטה דטה יתבצע בהתאם להרשאות ובחירת המשתמש המזין, האם להציג את המידע גם לחוקרים או האם המטה דטה הינו פנימי לשימוש הלמ"ס בלבד</t>
    </r>
  </si>
  <si>
    <r>
      <t>1.1.2.4.</t>
    </r>
    <r>
      <rPr>
        <sz val="7"/>
        <color theme="1"/>
        <rFont val="Times New Roman"/>
        <family val="1"/>
      </rPr>
      <t xml:space="preserve">                        </t>
    </r>
    <r>
      <rPr>
        <sz val="12"/>
        <color theme="1"/>
        <rFont val="Calibri"/>
        <family val="2"/>
      </rPr>
      <t>ניהול מאגר המידע</t>
    </r>
  </si>
  <si>
    <r>
      <t>א.</t>
    </r>
    <r>
      <rPr>
        <sz val="7"/>
        <color theme="1"/>
        <rFont val="Times New Roman"/>
        <family val="1"/>
      </rPr>
      <t xml:space="preserve">      </t>
    </r>
    <r>
      <rPr>
        <sz val="12"/>
        <color theme="1"/>
        <rFont val="Calibri"/>
        <family val="2"/>
      </rPr>
      <t xml:space="preserve">על הספק להתקין כלי ניהול לכלל הרכיבים המרכיבים את ארכיטקטורת הDATALAKE </t>
    </r>
  </si>
  <si>
    <r>
      <t>ב.</t>
    </r>
    <r>
      <rPr>
        <sz val="7"/>
        <color theme="1"/>
        <rFont val="Times New Roman"/>
        <family val="1"/>
      </rPr>
      <t xml:space="preserve">      </t>
    </r>
    <r>
      <rPr>
        <sz val="12"/>
        <color theme="1"/>
        <rFont val="Calibri"/>
        <family val="2"/>
      </rPr>
      <t xml:space="preserve">כלי הניהול יאפשרו ניהול אפשרות הגישה למאגר או חלקו של משתמשים שונים, והרשאות על פי המפורט בפרק ניהול הרשאות </t>
    </r>
    <r>
      <rPr>
        <sz val="12"/>
        <color rgb="FFFF0000"/>
        <rFont val="Calibri"/>
        <family val="2"/>
      </rPr>
      <t>(להפנות לסעיף</t>
    </r>
    <r>
      <rPr>
        <sz val="12"/>
        <color theme="1"/>
        <rFont val="Calibri"/>
        <family val="2"/>
      </rPr>
      <t>)</t>
    </r>
  </si>
  <si>
    <r>
      <t>ג.</t>
    </r>
    <r>
      <rPr>
        <sz val="7"/>
        <color theme="1"/>
        <rFont val="Times New Roman"/>
        <family val="1"/>
      </rPr>
      <t xml:space="preserve">       </t>
    </r>
    <r>
      <rPr>
        <sz val="12"/>
        <color theme="1"/>
        <rFont val="Calibri"/>
        <family val="2"/>
      </rPr>
      <t>מאגר נתונים זר(קובץ נתונים חיצוני ) למערכת עם פרטים מזוהיים יוכל להצטרף לבסיס נתונים מסויים גם ללא הצורך להזינו לDATALAKE המרכזי- המערכת נדרשת לאפשר שחזור המפתחות לצורך האיחוד בין הקבצים, בסיס הנתונים המצורף יחד עם בסיס הנתונים הקיים יהוו בסיס נתונים אחוד ליצירת פרויקט מחקר</t>
    </r>
    <r>
      <rPr>
        <sz val="12"/>
        <color rgb="FF000000"/>
        <rFont val="Calibri"/>
        <family val="2"/>
      </rPr>
      <t>.</t>
    </r>
  </si>
  <si>
    <r>
      <t>ד.</t>
    </r>
    <r>
      <rPr>
        <sz val="7"/>
        <color theme="1"/>
        <rFont val="Times New Roman"/>
        <family val="1"/>
      </rPr>
      <t xml:space="preserve">       </t>
    </r>
    <r>
      <rPr>
        <sz val="12"/>
        <color rgb="FF000000"/>
        <rFont val="Calibri"/>
        <family val="2"/>
      </rPr>
      <t xml:space="preserve"> המערכת תאפשר מחיקת נתונים או מאגרי מידע ותאפשר בחירה של ישויות/פריטים נוספים המקושרים למחיקה</t>
    </r>
    <r>
      <rPr>
        <sz val="12"/>
        <color theme="1"/>
        <rFont val="Calibri"/>
        <family val="2"/>
      </rPr>
      <t>, בהגדרת המחיקה יש לכלול גם העברת פריטים (קבצי מידע, בסיסי נתונים ונתונים ספציפיים) לארכיון</t>
    </r>
  </si>
  <si>
    <r>
      <t>ה.</t>
    </r>
    <r>
      <rPr>
        <sz val="7"/>
        <color theme="1"/>
        <rFont val="Times New Roman"/>
        <family val="1"/>
      </rPr>
      <t xml:space="preserve">      </t>
    </r>
    <r>
      <rPr>
        <sz val="12"/>
        <color theme="1"/>
        <rFont val="Calibri"/>
        <family val="2"/>
      </rPr>
      <t xml:space="preserve">המידע המצוי במאגר ינוהל ויתועדו בו כל השינויים המתבצעים על ידי המשתמשים השונים במאגר באופן שוטף </t>
    </r>
  </si>
  <si>
    <r>
      <t>ו.</t>
    </r>
    <r>
      <rPr>
        <sz val="7"/>
        <color theme="1"/>
        <rFont val="Times New Roman"/>
        <family val="1"/>
      </rPr>
      <t xml:space="preserve">        </t>
    </r>
    <r>
      <rPr>
        <sz val="12"/>
        <color theme="1"/>
        <rFont val="Calibri"/>
        <family val="2"/>
      </rPr>
      <t xml:space="preserve">בכל שינוי המתרחש במאגר – יתבצע תיעוד והתראה לכל משתמשי המאגר </t>
    </r>
  </si>
  <si>
    <r>
      <t>1.1.2.5.</t>
    </r>
    <r>
      <rPr>
        <sz val="7"/>
        <color theme="1"/>
        <rFont val="Times New Roman"/>
        <family val="1"/>
      </rPr>
      <t xml:space="preserve">                        </t>
    </r>
    <r>
      <rPr>
        <sz val="12"/>
        <color theme="1"/>
        <rFont val="Calibri"/>
        <family val="2"/>
      </rPr>
      <t>שכבת נתונים מסוכמים ועיבוד המידע</t>
    </r>
  </si>
  <si>
    <r>
      <t>א.</t>
    </r>
    <r>
      <rPr>
        <sz val="7"/>
        <color theme="1"/>
        <rFont val="Times New Roman"/>
        <family val="1"/>
      </rPr>
      <t xml:space="preserve">      </t>
    </r>
    <r>
      <rPr>
        <sz val="12"/>
        <color theme="1"/>
        <rFont val="Calibri"/>
        <family val="2"/>
      </rPr>
      <t>שימוש בהיררכיות נתונים גמישות</t>
    </r>
  </si>
  <si>
    <r>
      <t>ב.</t>
    </r>
    <r>
      <rPr>
        <sz val="7"/>
        <color rgb="FF000000"/>
        <rFont val="Times New Roman"/>
        <family val="1"/>
      </rPr>
      <t xml:space="preserve">      </t>
    </r>
    <r>
      <rPr>
        <sz val="12"/>
        <color rgb="FF000000"/>
        <rFont val="Calibri"/>
        <family val="2"/>
      </rPr>
      <t>יש לספק כלי מובנה לניתוח טקסט (TEXT analytics) ועיבוד שפה טבעית</t>
    </r>
  </si>
  <si>
    <r>
      <t>ג.</t>
    </r>
    <r>
      <rPr>
        <sz val="7"/>
        <color rgb="FF000000"/>
        <rFont val="Times New Roman"/>
        <family val="1"/>
      </rPr>
      <t xml:space="preserve">       </t>
    </r>
    <r>
      <rPr>
        <sz val="12"/>
        <color rgb="FF000000"/>
        <rFont val="Calibri"/>
        <family val="2"/>
      </rPr>
      <t xml:space="preserve">יש לאפשר הפעלת פונקציות על המידע המתקבל וליצר שדות נוספים או לעדכן שדות קיימים, על המערכת לאפשר למשתמש ליצור בעצמו שדות מורכבים, באמצעות חישובם מתוך הנתונים הקיימים. בתוך כך, המערכת צריכה לאפשר, בין היתר, ליצור: </t>
    </r>
  </si>
  <si>
    <r>
      <t>a.</t>
    </r>
    <r>
      <rPr>
        <sz val="7"/>
        <color rgb="FF000000"/>
        <rFont val="Times New Roman"/>
        <family val="1"/>
      </rPr>
      <t xml:space="preserve">      </t>
    </r>
    <r>
      <rPr>
        <sz val="12"/>
        <color rgb="FF000000"/>
        <rFont val="Calibri"/>
        <family val="2"/>
      </rPr>
      <t>משתנים המהווים מקסימום, או מינימום של משתנים קיימים</t>
    </r>
  </si>
  <si>
    <r>
      <t>b.</t>
    </r>
    <r>
      <rPr>
        <sz val="7"/>
        <color rgb="FF000000"/>
        <rFont val="Times New Roman"/>
        <family val="1"/>
      </rPr>
      <t xml:space="preserve">      </t>
    </r>
    <r>
      <rPr>
        <sz val="12"/>
        <color rgb="FF000000"/>
        <rFont val="Calibri"/>
        <family val="2"/>
      </rPr>
      <t>משתנים המהווים סכום, מכפלה, או פונקציה מורכבת יותר של משתנים אחרים</t>
    </r>
  </si>
  <si>
    <r>
      <t>ד.</t>
    </r>
    <r>
      <rPr>
        <sz val="7"/>
        <color rgb="FF000000"/>
        <rFont val="Times New Roman"/>
        <family val="1"/>
      </rPr>
      <t xml:space="preserve">       </t>
    </r>
    <r>
      <rPr>
        <sz val="12"/>
        <color rgb="FFFF0000"/>
        <rFont val="Calibri"/>
        <family val="2"/>
      </rPr>
      <t>סעיף להצגה:</t>
    </r>
    <r>
      <rPr>
        <sz val="12"/>
        <color rgb="FF000000"/>
        <rFont val="Calibri"/>
        <family val="2"/>
      </rPr>
      <t xml:space="preserve"> על הספק להציג יכולות עיבוד ופונקציות מצויות ברכיב התשאול אשר יעזרו ליצירת שכבת נתונים מסוכמת כבסיס לאחזור מידע</t>
    </r>
  </si>
  <si>
    <r>
      <t>ה.</t>
    </r>
    <r>
      <rPr>
        <sz val="7"/>
        <color theme="1"/>
        <rFont val="Times New Roman"/>
        <family val="1"/>
      </rPr>
      <t xml:space="preserve">      </t>
    </r>
    <r>
      <rPr>
        <sz val="12"/>
        <color theme="1"/>
        <rFont val="Calibri"/>
        <family val="2"/>
      </rPr>
      <t>שכבת הנתונים המסוכמים תהווה כבסיס לשימוש במידע של  חוקרים שאינם נדרשים/מורשים לעבוד על קבצי רשומות פרט- ערוץ ההפצה ותהליכי העבודה יוגדרו בעתיד</t>
    </r>
  </si>
  <si>
    <r>
      <t>1.1.2.6.</t>
    </r>
    <r>
      <rPr>
        <sz val="7"/>
        <color theme="1"/>
        <rFont val="Times New Roman"/>
        <family val="1"/>
      </rPr>
      <t xml:space="preserve">                        </t>
    </r>
    <r>
      <rPr>
        <sz val="12"/>
        <color theme="1"/>
        <rFont val="Calibri"/>
        <family val="2"/>
      </rPr>
      <t xml:space="preserve">תשאול ואחזור מידע </t>
    </r>
  </si>
  <si>
    <r>
      <t>א.</t>
    </r>
    <r>
      <rPr>
        <sz val="7"/>
        <color theme="1"/>
        <rFont val="Times New Roman"/>
        <family val="1"/>
      </rPr>
      <t xml:space="preserve">      </t>
    </r>
    <r>
      <rPr>
        <sz val="12"/>
        <color theme="1"/>
        <rFont val="Calibri"/>
        <family val="2"/>
      </rPr>
      <t xml:space="preserve">רכיב התשאול יהיה זמין כמפורט בתצורת מחולל דוחות בפורטל החוקרים </t>
    </r>
    <r>
      <rPr>
        <sz val="12"/>
        <color rgb="FFFF0000"/>
        <rFont val="Calibri"/>
        <family val="2"/>
      </rPr>
      <t>להפנות לסעיף מתאים</t>
    </r>
    <r>
      <rPr>
        <sz val="12"/>
        <color theme="1"/>
        <rFont val="Calibri"/>
        <family val="2"/>
      </rPr>
      <t xml:space="preserve">, באיזור זה יכיל יכולות נוספות מלבד מחולל דוחות </t>
    </r>
  </si>
  <si>
    <r>
      <t>ב.</t>
    </r>
    <r>
      <rPr>
        <sz val="7"/>
        <color theme="1"/>
        <rFont val="Times New Roman"/>
        <family val="1"/>
      </rPr>
      <t xml:space="preserve">      </t>
    </r>
    <r>
      <rPr>
        <sz val="12"/>
        <color theme="1"/>
        <rFont val="Calibri"/>
        <family val="2"/>
      </rPr>
      <t xml:space="preserve">מתן יכולת גישה מלאה לאגם המידע בעזרת כלים סטנדרטיים כדוגמת ממשק SQL </t>
    </r>
  </si>
  <si>
    <r>
      <t>ג.</t>
    </r>
    <r>
      <rPr>
        <sz val="7"/>
        <color theme="1"/>
        <rFont val="Times New Roman"/>
        <family val="1"/>
      </rPr>
      <t xml:space="preserve">        </t>
    </r>
    <r>
      <rPr>
        <sz val="12"/>
        <color theme="1"/>
        <rFont val="Calibri"/>
        <family val="2"/>
      </rPr>
      <t>יש לאפשר השלמה אוטומטית של פונקציות בשימוש או זמינות לשימוש בהתאם לתוכן השאילתא (לדוגמא רישום האותיות SEL יאפשר השלמה של המילה SELECT)</t>
    </r>
  </si>
  <si>
    <r>
      <t>ד.</t>
    </r>
    <r>
      <rPr>
        <sz val="7"/>
        <color theme="1"/>
        <rFont val="Times New Roman"/>
        <family val="1"/>
      </rPr>
      <t xml:space="preserve">      </t>
    </r>
    <r>
      <rPr>
        <sz val="12"/>
        <color theme="1"/>
        <rFont val="Calibri"/>
        <family val="2"/>
      </rPr>
      <t xml:space="preserve"> יש צורך בתמיכה במגוון ניתוחים ופונקציות סטטיסטיות על המידע, שימוש בפונקציות סטטיסטיות בסיסיות (כמו sum, count ,avg, median) ושימוש בפונקציות סטטיסטיות מתקדמות (כמו שילוב פונקציות R).</t>
    </r>
  </si>
  <si>
    <r>
      <t>ה.</t>
    </r>
    <r>
      <rPr>
        <sz val="7"/>
        <color theme="1"/>
        <rFont val="Times New Roman"/>
        <family val="1"/>
      </rPr>
      <t xml:space="preserve">      </t>
    </r>
    <r>
      <rPr>
        <sz val="12"/>
        <color rgb="FFFF0000"/>
        <rFont val="Calibri"/>
        <family val="2"/>
      </rPr>
      <t xml:space="preserve"> סעיף להצגה:</t>
    </r>
    <r>
      <rPr>
        <sz val="12"/>
        <color theme="1"/>
        <rFont val="Calibri"/>
        <family val="2"/>
      </rPr>
      <t>על המערכת לתמוך בכל המודלים הנתמכים בתוכנות ניתוח סטטיסטיות סטנדרטיות כגון R, SPSS, SAS</t>
    </r>
  </si>
  <si>
    <r>
      <t>ו.</t>
    </r>
    <r>
      <rPr>
        <sz val="7"/>
        <color theme="1"/>
        <rFont val="Times New Roman"/>
        <family val="1"/>
      </rPr>
      <t xml:space="preserve">        </t>
    </r>
    <r>
      <rPr>
        <sz val="12"/>
        <color rgb="FF000000"/>
        <rFont val="Calibri"/>
        <family val="2"/>
      </rPr>
      <t>המערכת תאפשר Reuse בכל אחד מאבני הבניין  אותם בנה המשתמש (עובד היחידה להנגשת מידע או עובד למ"ס ביחידה נושאית) , ובתוך כך שאילתות, דו"חות ואלגוריתמים ולאפשר שיתוף ושימוש חוזר של משתמשים נוספים</t>
    </r>
  </si>
  <si>
    <r>
      <t>ז.</t>
    </r>
    <r>
      <rPr>
        <sz val="7"/>
        <color theme="1"/>
        <rFont val="Times New Roman"/>
        <family val="1"/>
      </rPr>
      <t xml:space="preserve">       </t>
    </r>
    <r>
      <rPr>
        <sz val="12"/>
        <color theme="1"/>
        <rFont val="Calibri"/>
        <family val="2"/>
      </rPr>
      <t>על המערכת לאפשר תהליך מובנה של שקילת הבקשה לשימוש במידע לצורך איזון הצורך המחקרי עם שלל שיקולים אחרים (ובהם הדאגה לפרטיות, שיקולי אבטחת מידע, ושיקולים נוספים), לצורך מתן מענה מדויק לבקשת השימוש במידע. רכיב התשאול יתמוך בצורך זה כך שיוצג בסוף תהליך האחזור המלצה לדחיה, אישור, אישור בתנאים ספציפיים</t>
    </r>
  </si>
  <si>
    <r>
      <t>יש להתייחס להיקף המידע וסוגיו  ורמת ההתממה הנדרשת (</t>
    </r>
    <r>
      <rPr>
        <sz val="12"/>
        <color rgb="FFFF0000"/>
        <rFont val="Calibri"/>
        <family val="2"/>
      </rPr>
      <t>לבדוק האם לא שמים זאת כסעיף להצגה)</t>
    </r>
  </si>
  <si>
    <r>
      <t>1.1.2.7.</t>
    </r>
    <r>
      <rPr>
        <sz val="7"/>
        <color theme="1"/>
        <rFont val="Times New Roman"/>
        <family val="1"/>
      </rPr>
      <t xml:space="preserve">                        </t>
    </r>
    <r>
      <rPr>
        <sz val="12"/>
        <color theme="1"/>
        <rFont val="Calibri"/>
        <family val="2"/>
      </rPr>
      <t>מודול סינתטיקה והתממה</t>
    </r>
  </si>
  <si>
    <r>
      <t>א.</t>
    </r>
    <r>
      <rPr>
        <sz val="7"/>
        <color theme="1"/>
        <rFont val="Times New Roman"/>
        <family val="1"/>
      </rPr>
      <t xml:space="preserve">      </t>
    </r>
    <r>
      <rPr>
        <sz val="12"/>
        <color theme="1"/>
        <rFont val="Calibri"/>
        <family val="2"/>
      </rPr>
      <t xml:space="preserve">המערכת נדרשת לעמוד בסטנדרטי התממה  כמו k-anonymity , de-Identification ו Method limitation Disclosure </t>
    </r>
  </si>
  <si>
    <r>
      <t>ב.</t>
    </r>
    <r>
      <rPr>
        <sz val="7"/>
        <color theme="1"/>
        <rFont val="Times New Roman"/>
        <family val="1"/>
      </rPr>
      <t xml:space="preserve">      </t>
    </r>
    <r>
      <rPr>
        <sz val="12"/>
        <color theme="1"/>
        <rFont val="Calibri"/>
        <family val="2"/>
      </rPr>
      <t xml:space="preserve">בכל מקרה על המערכת לשמור את קבצי  הנתונים לפני הפעלת מנגנוני ההתממה ולאחריהם (נתוני המקור ונתונים מותממים) </t>
    </r>
  </si>
  <si>
    <r>
      <t>ג.</t>
    </r>
    <r>
      <rPr>
        <sz val="7"/>
        <color theme="1"/>
        <rFont val="Times New Roman"/>
        <family val="1"/>
      </rPr>
      <t xml:space="preserve">       </t>
    </r>
    <r>
      <rPr>
        <sz val="12"/>
        <color theme="1"/>
        <rFont val="Calibri"/>
        <family val="2"/>
      </rPr>
      <t>על בסיס הנתונים לכלול את אותן תכונות של בסיס הנתונים המקורי כך שהרצת מודלים סטטיסטיים תהיה דומה במקסימום האפשרי להרצת המודולים על נתוני המקור</t>
    </r>
  </si>
  <si>
    <r>
      <t>ד.</t>
    </r>
    <r>
      <rPr>
        <sz val="7"/>
        <color theme="1"/>
        <rFont val="Times New Roman"/>
        <family val="1"/>
      </rPr>
      <t xml:space="preserve">       </t>
    </r>
    <r>
      <rPr>
        <b/>
        <sz val="12"/>
        <color rgb="FFFF0000"/>
        <rFont val="Calibri"/>
        <family val="2"/>
      </rPr>
      <t>סעיף להצגה:</t>
    </r>
    <r>
      <rPr>
        <sz val="12"/>
        <color rgb="FFFF0000"/>
        <rFont val="Calibri"/>
        <family val="2"/>
      </rPr>
      <t xml:space="preserve"> </t>
    </r>
    <r>
      <rPr>
        <sz val="12"/>
        <color theme="1"/>
        <rFont val="Calibri"/>
        <family val="2"/>
      </rPr>
      <t xml:space="preserve">יצירת בסיס נתונים ללא התערבות אנושית השומר על </t>
    </r>
    <r>
      <rPr>
        <sz val="12"/>
        <color rgb="FFFF0000"/>
        <rFont val="Calibri"/>
        <family val="2"/>
      </rPr>
      <t>ההתפלגות והקשרים</t>
    </r>
    <r>
      <rPr>
        <sz val="12"/>
        <color theme="1"/>
        <rFont val="Calibri"/>
        <family val="2"/>
      </rPr>
      <t xml:space="preserve"> בין המשתנים באופן דומה לאלו המתקיימים בבסיס הנתונים המקורי, אך אינו בנוי על תצפיות אמיתיות, יש להציג השוואת תוצאות של מודלים סטטיסטיים על מידע מקורי לעומת מידע סינטתי/מפוברק, דוח שונויות והשפעות פבריקציה של הנתונים.</t>
    </r>
  </si>
  <si>
    <r>
      <t>2.4.2.7.1</t>
    </r>
    <r>
      <rPr>
        <sz val="7"/>
        <color theme="1"/>
        <rFont val="Times New Roman"/>
        <family val="1"/>
      </rPr>
      <t xml:space="preserve">        </t>
    </r>
    <r>
      <rPr>
        <sz val="12"/>
        <color theme="1"/>
        <rFont val="Calibri"/>
        <family val="2"/>
      </rPr>
      <t>שיטות התממה:</t>
    </r>
  </si>
  <si>
    <r>
      <t>א.</t>
    </r>
    <r>
      <rPr>
        <sz val="7"/>
        <color theme="1"/>
        <rFont val="Times New Roman"/>
        <family val="1"/>
      </rPr>
      <t xml:space="preserve">      </t>
    </r>
    <r>
      <rPr>
        <sz val="12"/>
        <color theme="1"/>
        <rFont val="Calibri"/>
        <family val="2"/>
      </rPr>
      <t>אנונימיזציה חלקית- השמטת שדות מפתח ומזהים ישירים באופן שיהיה ניתן לחזור לרשומת המקור לצורך הוספת קבצי מידע וביצוע איחוד בין הקיים לחדש</t>
    </r>
  </si>
  <si>
    <r>
      <t>ב.</t>
    </r>
    <r>
      <rPr>
        <sz val="7"/>
        <color theme="1"/>
        <rFont val="Times New Roman"/>
        <family val="1"/>
      </rPr>
      <t xml:space="preserve">      </t>
    </r>
    <r>
      <rPr>
        <sz val="12"/>
        <color theme="1"/>
        <rFont val="Calibri"/>
        <family val="2"/>
      </rPr>
      <t>קידוד גלובאלי – יצירת אופנויות- צמצום רמת האינפורמציה בשדה, צירוף מספר קטגוריות לקטגוריה משותפת דוגמאות: 1. שינוי שדה הגיל לטווחים של 5 או 10 שנים 2. שינוי שדה "הכנסה" לטווחים: עד 5,000 , 5,000-10,000 ,10,000-20,000 ,20,000+</t>
    </r>
  </si>
  <si>
    <r>
      <t>ג.</t>
    </r>
    <r>
      <rPr>
        <sz val="7"/>
        <color theme="1"/>
        <rFont val="Times New Roman"/>
        <family val="1"/>
      </rPr>
      <t xml:space="preserve">       </t>
    </r>
    <r>
      <rPr>
        <sz val="12"/>
        <color theme="1"/>
        <rFont val="Calibri"/>
        <family val="2"/>
      </rPr>
      <t>קידוד עליון ותחתון- קיבוץ מקרה פרטני הקיים בקצוות ההתפלגות, קיבוץ קטגוריות קיצונית מעבר לסף עליון לקטגוריה אחת, כנ"ל לקטגוריות נמוכות, שאר הקטגוריות האמצעיות כמופיע בסעיף קודם</t>
    </r>
  </si>
  <si>
    <r>
      <t>ד.</t>
    </r>
    <r>
      <rPr>
        <sz val="7"/>
        <color theme="1"/>
        <rFont val="Times New Roman"/>
        <family val="1"/>
      </rPr>
      <t xml:space="preserve">       </t>
    </r>
    <r>
      <rPr>
        <sz val="12"/>
        <color theme="1"/>
        <rFont val="Calibri"/>
        <family val="2"/>
      </rPr>
      <t>השמטה מקומית וטשטוש- זיהוי רשומות בסיכון והכנסת ערכים חסרים בשדות מסויימים, כאשר ישנם צירופים של שדות מפתח שבהם יש מספר מועט של רשומות יש להכניס באחד מהשדות ערך חסר (NA)</t>
    </r>
  </si>
  <si>
    <r>
      <t>ה.</t>
    </r>
    <r>
      <rPr>
        <sz val="7"/>
        <color theme="1"/>
        <rFont val="Times New Roman"/>
        <family val="1"/>
      </rPr>
      <t xml:space="preserve">      </t>
    </r>
    <r>
      <rPr>
        <sz val="12"/>
        <color theme="1"/>
        <rFont val="Calibri"/>
        <family val="2"/>
      </rPr>
      <t xml:space="preserve"> עיגול נתונים רציפים</t>
    </r>
  </si>
  <si>
    <r>
      <t>ו.</t>
    </r>
    <r>
      <rPr>
        <sz val="7"/>
        <color theme="1"/>
        <rFont val="Times New Roman"/>
        <family val="1"/>
      </rPr>
      <t xml:space="preserve">        </t>
    </r>
    <r>
      <rPr>
        <sz val="12"/>
        <color theme="1"/>
        <rFont val="Calibri"/>
        <family val="2"/>
      </rPr>
      <t>הפעלת אלוגריתמים על שדות מידע רגישים – יש לאפשר יצירת אלוגריתמים יעודי לכל מחקר, ואלוגריתמים כללים שיהיו זמינים לשימוש חוזר בעת הכנת מחקרים שונים</t>
    </r>
  </si>
  <si>
    <r>
      <t>1.1.2.8.</t>
    </r>
    <r>
      <rPr>
        <sz val="7"/>
        <color theme="1"/>
        <rFont val="Times New Roman"/>
        <family val="1"/>
      </rPr>
      <t xml:space="preserve">                        </t>
    </r>
    <r>
      <rPr>
        <sz val="12"/>
        <color theme="1"/>
        <rFont val="Calibri"/>
        <family val="2"/>
      </rPr>
      <t>תמיכה בתהליכי ליבה</t>
    </r>
  </si>
  <si>
    <r>
      <t>א.</t>
    </r>
    <r>
      <rPr>
        <sz val="7"/>
        <color rgb="FF000000"/>
        <rFont val="Times New Roman"/>
        <family val="1"/>
      </rPr>
      <t xml:space="preserve">      </t>
    </r>
    <r>
      <rPr>
        <sz val="12"/>
        <color theme="1"/>
        <rFont val="Calibri"/>
        <family val="2"/>
      </rPr>
      <t>המערכת תציע דרכים לשינוי רמת הסיכוי לזיהוי רשומות פרט בקובץ, ומה נדרש על מנת להקטין את סיכויי הגילוי.</t>
    </r>
    <r>
      <rPr>
        <sz val="12"/>
        <color rgb="FFFF0000"/>
        <rFont val="Calibri"/>
        <family val="2"/>
      </rPr>
      <t xml:space="preserve"> </t>
    </r>
  </si>
  <si>
    <r>
      <t>ב.</t>
    </r>
    <r>
      <rPr>
        <sz val="7"/>
        <color rgb="FF000000"/>
        <rFont val="Times New Roman"/>
        <family val="1"/>
      </rPr>
      <t xml:space="preserve">      </t>
    </r>
    <r>
      <rPr>
        <sz val="12"/>
        <color rgb="FFFF0000"/>
        <rFont val="Calibri"/>
        <family val="2"/>
      </rPr>
      <t xml:space="preserve"> הוצאת פלטים- המערכת תכלול כלים לבדיקה של תוצרים אשר החוקרים מעוניינים לייצא מתוך המערכת, המאפשרים ניהול סיכוני פגיעה בפרטיות כתוצאה מהוצאת חומרים מהמערכת</t>
    </r>
    <r>
      <rPr>
        <sz val="12"/>
        <color theme="1"/>
        <rFont val="Calibri"/>
        <family val="2"/>
      </rPr>
      <t>, מערכת זו תתמוך ברכיב הלבנה ודלף מידע המפורטים במסמך דרישות אבט"מ</t>
    </r>
  </si>
  <si>
    <r>
      <t>ג.</t>
    </r>
    <r>
      <rPr>
        <sz val="7"/>
        <color rgb="FF000000"/>
        <rFont val="Times New Roman"/>
        <family val="1"/>
      </rPr>
      <t xml:space="preserve">       </t>
    </r>
    <r>
      <rPr>
        <sz val="12"/>
        <color theme="1"/>
        <rFont val="Calibri"/>
        <family val="2"/>
      </rPr>
      <t>על המערכת לאפשר הנגשת דאטה בשלוש רמות, מקור, מותמם וסינטטי בהתאם להרשאות שניתנו למתשמש</t>
    </r>
  </si>
  <si>
    <r>
      <t>ד.</t>
    </r>
    <r>
      <rPr>
        <sz val="7"/>
        <color rgb="FF000000"/>
        <rFont val="Times New Roman"/>
        <family val="1"/>
      </rPr>
      <t xml:space="preserve">       </t>
    </r>
    <r>
      <rPr>
        <sz val="12"/>
        <color theme="1"/>
        <rFont val="Calibri"/>
        <family val="2"/>
      </rPr>
      <t>בדיקת פרויקט המחקר- המערכת תבצע בדיקות איכות ושלמות שיוגדרו בשלב האפיון המפורט (על ידי היחידה המתודולוגית, בשיתוף עם היחידה להנגשת מידע) וכוללות יצירת התפלגויות, השוואת התפלגויות עם מידע נוסף ובחינת התוצר על פי רשימה שתוגדר מראש</t>
    </r>
  </si>
  <si>
    <r>
      <t>ה.</t>
    </r>
    <r>
      <rPr>
        <sz val="7"/>
        <color rgb="FF000000"/>
        <rFont val="Times New Roman"/>
        <family val="1"/>
      </rPr>
      <t xml:space="preserve">      </t>
    </r>
    <r>
      <rPr>
        <sz val="12"/>
        <color theme="1"/>
        <rFont val="Calibri"/>
        <family val="2"/>
      </rPr>
      <t xml:space="preserve">השוואה המידע שהורץ על מידע סיתטי </t>
    </r>
    <r>
      <rPr>
        <sz val="12"/>
        <color rgb="FF000000"/>
        <rFont val="Calibri"/>
        <family val="2"/>
      </rPr>
      <t>לאחר הרצת מודל על דאטה סינתטי, ניתן יהיה להריץ את תוכניות המודל על הדאטה המקורי ו/או המותמם ולהשוות ביניהן לבין התוצאות שהתקבלו בהרצה על דאטה סינתטי.</t>
    </r>
    <r>
      <rPr>
        <sz val="12"/>
        <color rgb="FFFF0000"/>
        <rFont val="Calibri"/>
        <family val="2"/>
      </rPr>
      <t xml:space="preserve"> סעיף להצגה</t>
    </r>
    <r>
      <rPr>
        <sz val="12"/>
        <color theme="1"/>
        <rFont val="Calibri"/>
        <family val="2"/>
      </rPr>
      <t>: על המערכת לכלול מנגנון פשוט המאפשר החלפה של הדאטה המפוברק/סינתטי בדאטה מותמם, מבלי שהחוקר/עובד למ"ס יידרש לבנות מחדש שדות מחושבים, פילטרים, מודלים וכו'.</t>
    </r>
  </si>
  <si>
    <r>
      <t>ו.</t>
    </r>
    <r>
      <rPr>
        <sz val="7"/>
        <color rgb="FF000000"/>
        <rFont val="Times New Roman"/>
        <family val="1"/>
      </rPr>
      <t xml:space="preserve">        </t>
    </r>
    <r>
      <rPr>
        <sz val="12"/>
        <color theme="1"/>
        <rFont val="Calibri"/>
        <family val="2"/>
      </rPr>
      <t xml:space="preserve"> על המערכת לאפשר הרצת תוכניות מחקר שנכתבו בעבר (גם 3 שנים אחורה ויותר) על המידע המקורי והעדכני, לדוג: מחקר שרץ על אוכלוסיה לשנים 2000 עד 2010 יהיה ניתן להריץ תוכניות גם עבור שנים מתקדמות יותר 2015 עד 2020</t>
    </r>
  </si>
  <si>
    <r>
      <t>1.1.3.</t>
    </r>
    <r>
      <rPr>
        <sz val="7"/>
        <color theme="1"/>
        <rFont val="Times New Roman"/>
        <family val="1"/>
      </rPr>
      <t xml:space="preserve">               </t>
    </r>
    <r>
      <rPr>
        <sz val="12"/>
        <color theme="1"/>
        <rFont val="Calibri"/>
        <family val="2"/>
      </rPr>
      <t>מערכת Dashboard  הנהלה KPI - מודול דוחות וניתוח מידע להנהלה (Dashboard) ותיקי מידע</t>
    </r>
  </si>
  <si>
    <r>
      <t>1.1.3.1.</t>
    </r>
    <r>
      <rPr>
        <sz val="7"/>
        <color theme="1"/>
        <rFont val="Times New Roman"/>
        <family val="1"/>
      </rPr>
      <t xml:space="preserve">                        </t>
    </r>
    <r>
      <rPr>
        <sz val="12"/>
        <color theme="1"/>
        <rFont val="Calibri"/>
        <family val="2"/>
      </rPr>
      <t>דרישות כלליות</t>
    </r>
  </si>
  <si>
    <t xml:space="preserve">בכל הדוחות תנתן אפשרות לסינון ומיון לפי טקסט, הצגת הדוח בהתאם לפילטרים מוגדרים כגון: זמן, סוג הרשאה, קבוצת משתמשים ועוד. </t>
  </si>
  <si>
    <t>ניתן יהיה לבצע drill down  עד לרמת הרשומה הבודדת</t>
  </si>
  <si>
    <t>כל הדוחות שיופקו ע"י המערכת יופקו בהתאם להרשאות יוצרם, כל דוח שיופק יכיל בתוכו את סיווג ההרשאות של יוצרו, ב Header של הדוח המופק.</t>
  </si>
  <si>
    <t>4. יש לאפשר שליחה מתוזמנת (בדחיפה) או יזומה של דוחות למייל</t>
  </si>
  <si>
    <t xml:space="preserve">5. יש לאפשר הדפסה של הדוחות </t>
  </si>
  <si>
    <r>
      <t>1.1.3.2.</t>
    </r>
    <r>
      <rPr>
        <sz val="7"/>
        <color theme="1"/>
        <rFont val="Times New Roman"/>
        <family val="1"/>
      </rPr>
      <t xml:space="preserve">                        </t>
    </r>
    <r>
      <rPr>
        <sz val="12"/>
        <color theme="1"/>
        <rFont val="Calibri"/>
        <family val="2"/>
      </rPr>
      <t>מפרט דוחות</t>
    </r>
  </si>
  <si>
    <r>
      <t>1.</t>
    </r>
    <r>
      <rPr>
        <sz val="7"/>
        <color theme="1"/>
        <rFont val="Times New Roman"/>
        <family val="1"/>
      </rPr>
      <t xml:space="preserve">      </t>
    </r>
    <r>
      <rPr>
        <sz val="12"/>
        <color theme="1"/>
        <rFont val="Calibri"/>
        <family val="2"/>
      </rPr>
      <t>דוחות תפעוליים</t>
    </r>
  </si>
  <si>
    <r>
      <t>1.1</t>
    </r>
    <r>
      <rPr>
        <sz val="7"/>
        <color theme="1"/>
        <rFont val="Times New Roman"/>
        <family val="1"/>
      </rPr>
      <t xml:space="preserve">  </t>
    </r>
    <r>
      <rPr>
        <sz val="12"/>
        <color theme="1"/>
        <rFont val="Calibri"/>
        <family val="2"/>
      </rPr>
      <t>זמני כניסה למערכת ויציאה מהמערכת לפי משתמשים בסביבות השונות</t>
    </r>
  </si>
  <si>
    <r>
      <t>1.2</t>
    </r>
    <r>
      <rPr>
        <sz val="7"/>
        <color theme="1"/>
        <rFont val="Times New Roman"/>
        <family val="1"/>
      </rPr>
      <t xml:space="preserve">  </t>
    </r>
    <r>
      <rPr>
        <sz val="12"/>
        <color theme="1"/>
        <rFont val="Calibri"/>
        <family val="2"/>
      </rPr>
      <t>שימוש בתוכנות סטטיסטיות</t>
    </r>
  </si>
  <si>
    <r>
      <t>1.3</t>
    </r>
    <r>
      <rPr>
        <sz val="7"/>
        <color theme="1"/>
        <rFont val="Times New Roman"/>
        <family val="1"/>
      </rPr>
      <t xml:space="preserve">  </t>
    </r>
    <r>
      <rPr>
        <sz val="12"/>
        <color theme="1"/>
        <rFont val="Calibri"/>
        <family val="2"/>
      </rPr>
      <t xml:space="preserve">ניהול הרשאות, מי נכנס לכמה זמן  ומתי </t>
    </r>
  </si>
  <si>
    <t>דוחות עסקיים</t>
  </si>
  <si>
    <r>
      <t>2.1</t>
    </r>
    <r>
      <rPr>
        <sz val="7"/>
        <color theme="1"/>
        <rFont val="Times New Roman"/>
        <family val="1"/>
      </rPr>
      <t xml:space="preserve">  </t>
    </r>
    <r>
      <rPr>
        <sz val="12"/>
        <color theme="1"/>
        <rFont val="Calibri"/>
        <family val="2"/>
      </rPr>
      <t>תהליכי תמיכה, בקשות שהושלמו, בקשות בטיפול, פעולות שבוצעו, כמויות ומשכי זמן</t>
    </r>
  </si>
  <si>
    <r>
      <t>2.2</t>
    </r>
    <r>
      <rPr>
        <sz val="7"/>
        <color theme="1"/>
        <rFont val="Times New Roman"/>
        <family val="1"/>
      </rPr>
      <t xml:space="preserve">  </t>
    </r>
    <r>
      <rPr>
        <sz val="12"/>
        <color theme="1"/>
        <rFont val="Calibri"/>
        <family val="2"/>
      </rPr>
      <t>פירוט בקשות לפי תאריכים, בקשות למחקר, אישורי מחקר, הוצאת פלטים, חידוש מחקר, בקשת תוכנות חדשות, וכל בקשה נוספת המתנהלת במערכת</t>
    </r>
  </si>
  <si>
    <r>
      <t>2.3</t>
    </r>
    <r>
      <rPr>
        <sz val="7"/>
        <color theme="1"/>
        <rFont val="Times New Roman"/>
        <family val="1"/>
      </rPr>
      <t xml:space="preserve">  </t>
    </r>
    <r>
      <rPr>
        <sz val="12"/>
        <color theme="1"/>
        <rFont val="Calibri"/>
        <family val="2"/>
      </rPr>
      <t xml:space="preserve">פריטי מידע עם צפיות רבות, פרטי מידע עם מס' משובים גדול </t>
    </r>
  </si>
  <si>
    <r>
      <t>2.4</t>
    </r>
    <r>
      <rPr>
        <sz val="7"/>
        <color theme="1"/>
        <rFont val="Times New Roman"/>
        <family val="1"/>
      </rPr>
      <t xml:space="preserve">  </t>
    </r>
    <r>
      <rPr>
        <sz val="12"/>
        <color theme="1"/>
        <rFont val="Calibri"/>
        <family val="2"/>
      </rPr>
      <t>דוח שימוש וזמינות חדרי מחקר, כולל אי הגעה של חוקר</t>
    </r>
  </si>
  <si>
    <t>דוחות טכניים</t>
  </si>
  <si>
    <r>
      <t>3.1</t>
    </r>
    <r>
      <rPr>
        <sz val="7"/>
        <color theme="1"/>
        <rFont val="Times New Roman"/>
        <family val="1"/>
      </rPr>
      <t xml:space="preserve">  </t>
    </r>
    <r>
      <rPr>
        <sz val="12"/>
        <color theme="1"/>
        <rFont val="Calibri"/>
        <family val="2"/>
      </rPr>
      <t>פעילות ממשקים, הצלחה/כשלון, סיבה, תיאור שגיאה, כמות לפי תאריך</t>
    </r>
  </si>
  <si>
    <r>
      <t>3.2</t>
    </r>
    <r>
      <rPr>
        <sz val="7"/>
        <color theme="1"/>
        <rFont val="Times New Roman"/>
        <family val="1"/>
      </rPr>
      <t xml:space="preserve">  </t>
    </r>
    <r>
      <rPr>
        <sz val="12"/>
        <color theme="1"/>
        <rFont val="Calibri"/>
        <family val="2"/>
      </rPr>
      <t>ניהול שימוש בשרתים וניתוב העבודה על השרתים השונים</t>
    </r>
  </si>
  <si>
    <r>
      <t>3.3</t>
    </r>
    <r>
      <rPr>
        <sz val="7"/>
        <color theme="1"/>
        <rFont val="Times New Roman"/>
        <family val="1"/>
      </rPr>
      <t xml:space="preserve">  </t>
    </r>
    <r>
      <rPr>
        <sz val="12"/>
        <color theme="1"/>
        <rFont val="Calibri"/>
        <family val="2"/>
      </rPr>
      <t>מספר משתמשים בו זמנית בפורטל, ברכיב התשאול ובכל מודול בסביבות השונות</t>
    </r>
  </si>
  <si>
    <r>
      <t>3.4</t>
    </r>
    <r>
      <rPr>
        <sz val="7"/>
        <color theme="1"/>
        <rFont val="Times New Roman"/>
        <family val="1"/>
      </rPr>
      <t xml:space="preserve">  </t>
    </r>
    <r>
      <rPr>
        <sz val="12"/>
        <color theme="1"/>
        <rFont val="Calibri"/>
        <family val="2"/>
      </rPr>
      <t>מספר כניסות לפרטי ידע בפורטל, לדוג: כניסות לנהלים, שאלות ותשובות, התראות ועוד</t>
    </r>
  </si>
  <si>
    <r>
      <t>3.5</t>
    </r>
    <r>
      <rPr>
        <sz val="7"/>
        <color theme="1"/>
        <rFont val="Times New Roman"/>
        <family val="1"/>
      </rPr>
      <t xml:space="preserve">  </t>
    </r>
    <r>
      <rPr>
        <sz val="12"/>
        <color theme="1"/>
        <rFont val="Calibri"/>
        <family val="2"/>
      </rPr>
      <t>דוחות חריגים – המערכת תספק יכולת לביצוע מעקב ובקרה באמצעות דוחות חריגים הן עבור משתמשים חיצונים והן עבור משתמשים פנימיים לדוגמא חיפושים בפורטל שלא הניבו תוצאות או בוצע חיפוש חוזר מיד לאחר החיפוש</t>
    </r>
  </si>
  <si>
    <t>דוחות KPI</t>
  </si>
  <si>
    <r>
      <t>4.1</t>
    </r>
    <r>
      <rPr>
        <sz val="7"/>
        <color theme="1"/>
        <rFont val="Times New Roman"/>
        <family val="1"/>
      </rPr>
      <t xml:space="preserve">  </t>
    </r>
    <r>
      <rPr>
        <sz val="12"/>
        <color theme="1"/>
        <rFont val="Calibri"/>
        <family val="2"/>
      </rPr>
      <t xml:space="preserve">שיפור במשכי זמן טיפול בבקשות </t>
    </r>
  </si>
  <si>
    <r>
      <t>4.2</t>
    </r>
    <r>
      <rPr>
        <sz val="7"/>
        <color theme="1"/>
        <rFont val="Times New Roman"/>
        <family val="1"/>
      </rPr>
      <t xml:space="preserve">  </t>
    </r>
    <r>
      <rPr>
        <sz val="12"/>
        <color theme="1"/>
        <rFont val="Calibri"/>
        <family val="2"/>
      </rPr>
      <t>שיפור במשכי זמן -מסע לקוח משלב הגשת הבקשה ועד ביצוע המחקר</t>
    </r>
  </si>
  <si>
    <r>
      <t>4.3</t>
    </r>
    <r>
      <rPr>
        <sz val="7"/>
        <color theme="1"/>
        <rFont val="Times New Roman"/>
        <family val="1"/>
      </rPr>
      <t xml:space="preserve">  </t>
    </r>
    <r>
      <rPr>
        <sz val="12"/>
        <color theme="1"/>
        <rFont val="Calibri"/>
        <family val="2"/>
      </rPr>
      <t>מגמת הכנסות לאורך זמן</t>
    </r>
  </si>
  <si>
    <r>
      <t>4.4</t>
    </r>
    <r>
      <rPr>
        <sz val="7"/>
        <color theme="1"/>
        <rFont val="Times New Roman"/>
        <family val="1"/>
      </rPr>
      <t xml:space="preserve">  </t>
    </r>
    <r>
      <rPr>
        <sz val="12"/>
        <color theme="1"/>
        <rFont val="Calibri"/>
        <family val="2"/>
      </rPr>
      <t>מגמת בקשות בטיפול/ממתינות לטיפול (צמצום באחוז בקשות ממתינות מעל X זמן)</t>
    </r>
  </si>
  <si>
    <r>
      <t>4.5</t>
    </r>
    <r>
      <rPr>
        <sz val="7"/>
        <color theme="1"/>
        <rFont val="Times New Roman"/>
        <family val="1"/>
      </rPr>
      <t xml:space="preserve">  </t>
    </r>
    <r>
      <rPr>
        <sz val="12"/>
        <color theme="1"/>
        <rFont val="Calibri"/>
        <family val="2"/>
      </rPr>
      <t>כמות חוקרים ומחקרים חדשים</t>
    </r>
  </si>
  <si>
    <t>דוחות ניטור</t>
  </si>
  <si>
    <r>
      <t>1.2.</t>
    </r>
    <r>
      <rPr>
        <sz val="7"/>
        <color theme="1"/>
        <rFont val="Times New Roman"/>
        <family val="1"/>
      </rPr>
      <t xml:space="preserve"> </t>
    </r>
    <r>
      <rPr>
        <b/>
        <sz val="12"/>
        <color theme="1"/>
        <rFont val="Calibri"/>
        <family val="2"/>
      </rPr>
      <t>סביבת מערכת ניהול גישה לחוקרים מסווגת (CRC) (שלב א')</t>
    </r>
  </si>
  <si>
    <t>סביבה מסווגת</t>
  </si>
  <si>
    <t>מערכת זו מהווה רכיב ליבה בפרויקט, מטרתה הנגשת רשומות פרט לא מזוהות לחוקרים בגישה שלא רק מחדרי מחקר פיזיים</t>
  </si>
  <si>
    <r>
      <t xml:space="preserve"> הגישה תתאפשר מרשת מחקר פרטית ותהיה זמינה בהתאם להנחיות אבט"מ,  פירוט דרישות הקמת </t>
    </r>
    <r>
      <rPr>
        <sz val="12"/>
        <color rgb="FFFF0000"/>
        <rFont val="Calibri"/>
        <family val="2"/>
      </rPr>
      <t>הגישה בנספח אבטחת מידע</t>
    </r>
  </si>
  <si>
    <r>
      <t>1.2.1.</t>
    </r>
    <r>
      <rPr>
        <sz val="7"/>
        <color theme="1"/>
        <rFont val="Times New Roman"/>
        <family val="1"/>
      </rPr>
      <t xml:space="preserve">               </t>
    </r>
    <r>
      <rPr>
        <sz val="12"/>
        <color theme="1"/>
        <rFont val="Calibri"/>
        <family val="2"/>
      </rPr>
      <t>מערכת ניהול מחקרים</t>
    </r>
  </si>
  <si>
    <t>מערכת ניהול מחקרים תרכז את כלל פרויקטי המחקר המאושרים, תאפשר ניהול הרשאות מוקפד, ניהול "קפסולות" ותחנות וירטואליות לגישה מרחוק, כמו כן המערכת תאפשר פתיחת בקשות שונות לתקשורת עם החוקר</t>
  </si>
  <si>
    <r>
      <t>1.2.1.1.</t>
    </r>
    <r>
      <rPr>
        <sz val="7"/>
        <color theme="1"/>
        <rFont val="Times New Roman"/>
        <family val="1"/>
      </rPr>
      <t xml:space="preserve">                        </t>
    </r>
    <r>
      <rPr>
        <sz val="12"/>
        <color theme="1"/>
        <rFont val="Calibri"/>
        <family val="2"/>
      </rPr>
      <t xml:space="preserve">דרישות כלליות: </t>
    </r>
  </si>
  <si>
    <t>א.</t>
  </si>
  <si>
    <t>מחקרים יכולים להתבצע בגישה מרחוק ומחדרי מחקר פיזיים, הגדרת רמת סודיות המחקר ואופן הגישה תתקבל מוועדת סודיות או ע"י הגדרת עובד היחידה להנגשת מידע, על המערכת לתמוך בחסימת גישה מרחוק למחקרים שהוגדרו כמחקרים מאושרים לביצוע רק מחדרי מחקר (ללא תלות במקום הפיסי- חדר מחקר בירושלים/חיפה/ משרד האוצר או כל חדר מחקר אחר שיאושר על ידי הלמ"ס)</t>
  </si>
  <si>
    <t>ב.</t>
  </si>
  <si>
    <t>המערכת תאפשר שמירת IMAGE סטנדרטי והרחבת IMAGE שונים לצורך מחקרים שונים</t>
  </si>
  <si>
    <t>ג.</t>
  </si>
  <si>
    <r>
      <t xml:space="preserve">סעיף להצגה: </t>
    </r>
    <r>
      <rPr>
        <sz val="12"/>
        <color theme="1"/>
        <rFont val="Calibri"/>
        <family val="2"/>
      </rPr>
      <t>על הספק להציג יכולות אוטומציה להקמת תחנה וירטואלית הכוללים שיוך חוקרים/עוזרי מחקר, בסיסי נתונים למחקר, תוכנות הפצה ועוד המבוססים על תבנית תחנה סטנדרטית ותוספות בהתאם למידע המגיע בתהליכי אישור המחקר</t>
    </r>
  </si>
  <si>
    <t>ד.</t>
  </si>
  <si>
    <t>המערכת תכלול כלים לעבודה קולבורטיבית של חוקרים העובדים מתחנות עבודה שונות על אותה קפסולה, באמצעות כלים המאפשרים שיתוף קבצים, ניהול דיונים והערות, רשימות TODO ועוד על הספק לפרט מהם הכלים המוצעים על ידו לניהול קולבורציה ביחידת מחקר, כלים אלו יהיו נגישים גם עבור עובדי למ"ס בסביבת העבודה להכנת המחקרים השונים</t>
  </si>
  <si>
    <t>ה.</t>
  </si>
  <si>
    <t>המערכת תאפשר Reuse בכל אחד מהכלים שבנה היוזר בסביבת המחקר, ובתוך כך שאילתות, דו"חות ואלגוריתמים</t>
  </si>
  <si>
    <t>ו.</t>
  </si>
  <si>
    <t>חוקר יוכל לעבוד על מספר מחקרים במקביל (לא באותה נקודת זמן, אלא בתקופה לדוג: בשנת 2020 חוקר יוכל לעבוד על 2 מחקרים שונים, אך לא יוכל לעבוד מהמחשב על 2 מסכים במקביל), תוך מתן גישה נפרדת לפרויקטים השונים וללא יכולת לקשר בין המידע המצוי בפרויקטים השונים שלו</t>
  </si>
  <si>
    <t>ז.</t>
  </si>
  <si>
    <t>יש לאפשר פתיחת בקשות המהוות תקשורת עם החוקר כגון: עדכון בקשה למחקר (עדכון חוקר/עוזר מחקר), עדכון הגדרת מחקר( הוספת משתנים, קבצים וכו'), זימון תור לחדר מחקר תהליכי תמיכה ועוד, כלל הבקשות שינוהלו בסביבה זו יהיו תואמות לחלוטין לגרסא הקיימת בבקשות המופיעות בפורטל, כמו כן, המידע שיאסף מסביבה זו ומסביבת הפורטל יהיה מסונכרן באופן תדיר כך שלא יווצרו כפילויות, אי התאמות, או הקפאות של תהליכים במבנה הנתונים, הארכיטקטורה לענין זה תותאם לדרישות אבטחת מידע ותאושר על ידם</t>
  </si>
  <si>
    <r>
      <t>1.2.1.2.</t>
    </r>
    <r>
      <rPr>
        <sz val="7"/>
        <color theme="1"/>
        <rFont val="Times New Roman"/>
        <family val="1"/>
      </rPr>
      <t xml:space="preserve">                        </t>
    </r>
    <r>
      <rPr>
        <sz val="12"/>
        <color theme="1"/>
        <rFont val="Calibri"/>
        <family val="2"/>
      </rPr>
      <t>ניהול קפסולות:</t>
    </r>
  </si>
  <si>
    <r>
      <t>א.</t>
    </r>
    <r>
      <rPr>
        <sz val="7"/>
        <color theme="1"/>
        <rFont val="Times New Roman"/>
        <family val="1"/>
      </rPr>
      <t xml:space="preserve">                    </t>
    </r>
    <r>
      <rPr>
        <sz val="12"/>
        <color theme="1"/>
        <rFont val="Calibri"/>
        <family val="2"/>
      </rPr>
      <t>קפסולה מהווה יישות מחקרית המקבילה לפרויקט מחקר עם חלוקה לאיזורים איישים עבור כל חוקר בפרויקט המחקר</t>
    </r>
  </si>
  <si>
    <r>
      <t>ב.</t>
    </r>
    <r>
      <rPr>
        <sz val="7"/>
        <color theme="1"/>
        <rFont val="Times New Roman"/>
        <family val="1"/>
      </rPr>
      <t xml:space="preserve">                     </t>
    </r>
    <r>
      <rPr>
        <sz val="12"/>
        <color theme="1"/>
        <rFont val="Calibri"/>
        <family val="2"/>
      </rPr>
      <t>קפסולה  תממש קשרים בין חוקרים ועוזרי מחקר לבין התחנות הווירטואליות המוקצות להן וההרשאות המוגדרות עבור כל חוקר</t>
    </r>
  </si>
  <si>
    <r>
      <t>ג.</t>
    </r>
    <r>
      <rPr>
        <sz val="7"/>
        <color theme="1"/>
        <rFont val="Times New Roman"/>
        <family val="1"/>
      </rPr>
      <t xml:space="preserve">                      </t>
    </r>
    <r>
      <rPr>
        <sz val="12"/>
        <color theme="1"/>
        <rFont val="Calibri"/>
        <family val="2"/>
      </rPr>
      <t>תנהל את שיתוף הקבצים/מודלים/תוכניות בין החוקרים השונים באותו מחקר והתאם לבקשות שיתוף</t>
    </r>
  </si>
  <si>
    <r>
      <t>ד.</t>
    </r>
    <r>
      <rPr>
        <sz val="7"/>
        <color theme="1"/>
        <rFont val="Times New Roman"/>
        <family val="1"/>
      </rPr>
      <t xml:space="preserve">                     </t>
    </r>
    <r>
      <rPr>
        <sz val="12"/>
        <color theme="1"/>
        <rFont val="Calibri"/>
        <family val="2"/>
      </rPr>
      <t>תנהל את אחסון גיבוי ושמירת החומרים בתחנות הווירטואליות</t>
    </r>
  </si>
  <si>
    <r>
      <t>ה.</t>
    </r>
    <r>
      <rPr>
        <sz val="7"/>
        <color theme="1"/>
        <rFont val="Times New Roman"/>
        <family val="1"/>
      </rPr>
      <t xml:space="preserve">                    </t>
    </r>
    <r>
      <rPr>
        <sz val="12"/>
        <color theme="1"/>
        <rFont val="Calibri"/>
        <family val="2"/>
      </rPr>
      <t>תתמוך בתהליך הקמת תחנה וירטואלית חדשה והפצת התוכנות/קבצים הייעודיים (בסיסי נתונים וקבצי מטה דאטה) עבורה</t>
    </r>
  </si>
  <si>
    <r>
      <t>ו.</t>
    </r>
    <r>
      <rPr>
        <sz val="7"/>
        <color theme="1"/>
        <rFont val="Times New Roman"/>
        <family val="1"/>
      </rPr>
      <t xml:space="preserve">                       </t>
    </r>
    <r>
      <rPr>
        <sz val="12"/>
        <color theme="1"/>
        <rFont val="Calibri"/>
        <family val="2"/>
      </rPr>
      <t>תתמוך בפעולות החלפת עוזר מחקר/עמיתי מחקר</t>
    </r>
  </si>
  <si>
    <r>
      <t>ז.</t>
    </r>
    <r>
      <rPr>
        <sz val="7"/>
        <color theme="1"/>
        <rFont val="Times New Roman"/>
        <family val="1"/>
      </rPr>
      <t xml:space="preserve">                      </t>
    </r>
    <r>
      <rPr>
        <sz val="12"/>
        <color theme="1"/>
        <rFont val="Calibri"/>
        <family val="2"/>
      </rPr>
      <t>תתמוך בהליכי הוצאת פלטים מתחנה וירטואלית (על ידי הגדרת תיקיות יעודיות או איזור יעודי לבחירת קובץ להוצאה)</t>
    </r>
  </si>
  <si>
    <r>
      <t>ח.</t>
    </r>
    <r>
      <rPr>
        <sz val="7"/>
        <color theme="1"/>
        <rFont val="Times New Roman"/>
        <family val="1"/>
      </rPr>
      <t xml:space="preserve">                    </t>
    </r>
    <r>
      <rPr>
        <sz val="12"/>
        <color theme="1"/>
        <rFont val="Calibri"/>
        <family val="2"/>
      </rPr>
      <t xml:space="preserve">תאפשר גישה למילונים לשכתיים הנדרשים לעבודה במהלך פרויקט המחקר </t>
    </r>
    <r>
      <rPr>
        <sz val="12"/>
        <color rgb="FFFF0000"/>
        <rFont val="Calibri"/>
        <family val="2"/>
      </rPr>
      <t>(להוסיף הפניה לסעיף ממשקים מילונים)</t>
    </r>
  </si>
  <si>
    <r>
      <t>ט.</t>
    </r>
    <r>
      <rPr>
        <sz val="7"/>
        <color theme="1"/>
        <rFont val="Times New Roman"/>
        <family val="1"/>
      </rPr>
      <t xml:space="preserve">                    </t>
    </r>
    <r>
      <rPr>
        <sz val="12"/>
        <color theme="1"/>
        <rFont val="Calibri"/>
        <family val="2"/>
      </rPr>
      <t>תתמוך בתהליך הוספת תוכנה לקפסולת מחקר או לתחנה וירטואלית ייעודית</t>
    </r>
  </si>
  <si>
    <r>
      <t>1.2.1.3.</t>
    </r>
    <r>
      <rPr>
        <sz val="7"/>
        <color theme="1"/>
        <rFont val="Times New Roman"/>
        <family val="1"/>
      </rPr>
      <t xml:space="preserve">                        </t>
    </r>
    <r>
      <rPr>
        <sz val="12"/>
        <color theme="1"/>
        <rFont val="Calibri"/>
        <family val="2"/>
      </rPr>
      <t>פעולות אפשרויות בתחנות וירטואליות:</t>
    </r>
  </si>
  <si>
    <r>
      <t>א.</t>
    </r>
    <r>
      <rPr>
        <sz val="7"/>
        <color rgb="FFFF0000"/>
        <rFont val="Times New Roman"/>
        <family val="1"/>
      </rPr>
      <t xml:space="preserve">      </t>
    </r>
    <r>
      <rPr>
        <sz val="12"/>
        <color rgb="FFFF0000"/>
        <rFont val="Calibri"/>
        <family val="2"/>
      </rPr>
      <t>לחקור את הקובץ המקורי ובכלל זה לראות את קובץ המקורי ובדיקת תקינותו.</t>
    </r>
  </si>
  <si>
    <r>
      <t>ב.</t>
    </r>
    <r>
      <rPr>
        <sz val="7"/>
        <color rgb="FFFF0000"/>
        <rFont val="Times New Roman"/>
        <family val="1"/>
      </rPr>
      <t xml:space="preserve">      </t>
    </r>
    <r>
      <rPr>
        <sz val="12"/>
        <color rgb="FFFF0000"/>
        <rFont val="Calibri"/>
        <family val="2"/>
      </rPr>
      <t>לבנות קבצי ביניים או לבנות קובץ המקשר בין הקבצים השונים בסביבת העבודה המקורית.</t>
    </r>
  </si>
  <si>
    <r>
      <t>ג.</t>
    </r>
    <r>
      <rPr>
        <sz val="7"/>
        <color theme="1"/>
        <rFont val="Times New Roman"/>
        <family val="1"/>
      </rPr>
      <t xml:space="preserve">       </t>
    </r>
    <r>
      <rPr>
        <sz val="12"/>
        <color theme="1"/>
        <rFont val="Calibri"/>
        <family val="2"/>
      </rPr>
      <t>לפתוח תיקיות באזור האישי לצרכי עבודה.</t>
    </r>
  </si>
  <si>
    <r>
      <t>ד.</t>
    </r>
    <r>
      <rPr>
        <sz val="7"/>
        <color rgb="FFFF0000"/>
        <rFont val="Times New Roman"/>
        <family val="1"/>
      </rPr>
      <t xml:space="preserve">       </t>
    </r>
    <r>
      <rPr>
        <sz val="12"/>
        <color rgb="FFFF0000"/>
        <rFont val="Calibri"/>
        <family val="2"/>
      </rPr>
      <t>ליצור משתנים חדשים או מחושבים תוך שימוש במניפולציות על המשתנים הקיימים.</t>
    </r>
  </si>
  <si>
    <r>
      <t>ה.</t>
    </r>
    <r>
      <rPr>
        <sz val="7"/>
        <color rgb="FFFF0000"/>
        <rFont val="Times New Roman"/>
        <family val="1"/>
      </rPr>
      <t xml:space="preserve">      </t>
    </r>
    <r>
      <rPr>
        <sz val="12"/>
        <color rgb="FFFF0000"/>
        <rFont val="Calibri"/>
        <family val="2"/>
      </rPr>
      <t xml:space="preserve">לבצע עיבודים סטטיסטיים ולראות את תוצאותיהם. </t>
    </r>
  </si>
  <si>
    <r>
      <t>ו.</t>
    </r>
    <r>
      <rPr>
        <sz val="7"/>
        <color theme="1"/>
        <rFont val="Times New Roman"/>
        <family val="1"/>
      </rPr>
      <t xml:space="preserve">        </t>
    </r>
    <r>
      <rPr>
        <sz val="12"/>
        <color theme="1"/>
        <rFont val="Calibri"/>
        <family val="2"/>
      </rPr>
      <t>לשמור תכניות (קוד) שהחוקר כתב בשלבים השונים.</t>
    </r>
  </si>
  <si>
    <r>
      <t>ז.</t>
    </r>
    <r>
      <rPr>
        <sz val="7"/>
        <color rgb="FFFF0000"/>
        <rFont val="Times New Roman"/>
        <family val="1"/>
      </rPr>
      <t xml:space="preserve">        </t>
    </r>
    <r>
      <rPr>
        <sz val="12"/>
        <color rgb="FFFF0000"/>
        <rFont val="Calibri"/>
        <family val="2"/>
      </rPr>
      <t>להעביר את המידע המתקבל מתוכנות סטטיסטיות לתוכנות  OFFICE  (כולל בצורה אוטומטית)</t>
    </r>
  </si>
  <si>
    <r>
      <t>ח.</t>
    </r>
    <r>
      <rPr>
        <sz val="7"/>
        <color theme="1"/>
        <rFont val="Times New Roman"/>
        <family val="1"/>
      </rPr>
      <t xml:space="preserve">      </t>
    </r>
    <r>
      <rPr>
        <sz val="12"/>
        <color theme="1"/>
        <rFont val="Calibri"/>
        <family val="2"/>
      </rPr>
      <t>ניטור ומעקב אחר פעולות החוקר – כגון זמני כניסה ויציאה מהמערכת, תדירות ואופן השימוש במערכות סטטיסטיות, מימוש ממשק למערכת SIEM לזיהוי פעולות לא תקינות</t>
    </r>
  </si>
  <si>
    <r>
      <t>1.2.1.4.</t>
    </r>
    <r>
      <rPr>
        <sz val="7"/>
        <color theme="1"/>
        <rFont val="Times New Roman"/>
        <family val="1"/>
      </rPr>
      <t xml:space="preserve">                        </t>
    </r>
    <r>
      <rPr>
        <sz val="12"/>
        <color theme="1"/>
        <rFont val="Calibri"/>
        <family val="2"/>
      </rPr>
      <t>כלי תחקור ועיבוד מידע- SAS,R,SPSS,OFFICE</t>
    </r>
  </si>
  <si>
    <r>
      <t xml:space="preserve">על הספק לבצע רכש להפיץ </t>
    </r>
    <r>
      <rPr>
        <sz val="12"/>
        <color theme="1"/>
        <rFont val="Calibri"/>
        <family val="2"/>
      </rPr>
      <t>ולהתקין תוכנות סטנדרטיות שיותקנו על תחנות וירטואליות לביצוע המחקר</t>
    </r>
  </si>
  <si>
    <r>
      <t>1.3.</t>
    </r>
    <r>
      <rPr>
        <sz val="7"/>
        <color theme="1"/>
        <rFont val="Times New Roman"/>
        <family val="1"/>
      </rPr>
      <t xml:space="preserve"> </t>
    </r>
    <r>
      <rPr>
        <b/>
        <sz val="12"/>
        <color theme="1"/>
        <rFont val="Calibri"/>
        <family val="2"/>
      </rPr>
      <t xml:space="preserve">סביבת מערכת </t>
    </r>
    <r>
      <rPr>
        <b/>
        <sz val="12"/>
        <color rgb="FFFF0000"/>
        <rFont val="Calibri"/>
        <family val="2"/>
      </rPr>
      <t>ניהולית</t>
    </r>
    <r>
      <rPr>
        <b/>
        <sz val="12"/>
        <color theme="1"/>
        <rFont val="Calibri"/>
        <family val="2"/>
      </rPr>
      <t xml:space="preserve"> ופורטל חוקרים (MAS) (שלב ב')- </t>
    </r>
  </si>
  <si>
    <t>סביבת בלמ"ס</t>
  </si>
  <si>
    <r>
      <t>1.3.1.1.</t>
    </r>
    <r>
      <rPr>
        <sz val="7"/>
        <color theme="1"/>
        <rFont val="Times New Roman"/>
        <family val="1"/>
      </rPr>
      <t xml:space="preserve">                        </t>
    </r>
    <r>
      <rPr>
        <sz val="12"/>
        <color theme="1"/>
        <rFont val="Calibri"/>
        <family val="2"/>
      </rPr>
      <t>דרישות יישום פורטל ומערכת ניהולית</t>
    </r>
  </si>
  <si>
    <r>
      <t>א.</t>
    </r>
    <r>
      <rPr>
        <sz val="7"/>
        <color theme="1"/>
        <rFont val="Times New Roman"/>
        <family val="1"/>
      </rPr>
      <t xml:space="preserve">                    </t>
    </r>
    <r>
      <rPr>
        <sz val="12"/>
        <color theme="1"/>
        <rFont val="Calibri"/>
        <family val="2"/>
      </rPr>
      <t>הפורטל יהווה גורם מקשר בין החוקרים לארגון ודרכה ניתן יהיה לפתוח בקשות, לקבל עדכונים, הודעות, לשלוח שאלות תמיכה  ועוד</t>
    </r>
  </si>
  <si>
    <r>
      <t>ב.</t>
    </r>
    <r>
      <rPr>
        <sz val="7"/>
        <color theme="1"/>
        <rFont val="Times New Roman"/>
        <family val="1"/>
      </rPr>
      <t xml:space="preserve">                     </t>
    </r>
    <r>
      <rPr>
        <sz val="12"/>
        <color theme="1"/>
        <rFont val="Calibri"/>
        <family val="2"/>
      </rPr>
      <t>הפורטל יתמוך בכלל התהליכים המפורטים בפרק תהליכי עבודה לשלב ב' ויבנה באופן המאפשר הרחבה והתאמה של תהליכים נוספים</t>
    </r>
  </si>
  <si>
    <r>
      <t>ג.</t>
    </r>
    <r>
      <rPr>
        <sz val="7"/>
        <color theme="1"/>
        <rFont val="Times New Roman"/>
        <family val="1"/>
      </rPr>
      <t xml:space="preserve">                      </t>
    </r>
    <r>
      <rPr>
        <sz val="12"/>
        <color theme="1"/>
        <rFont val="David"/>
        <family val="2"/>
      </rPr>
      <t>סביבת הניהול תאפשר ניהול מרוכז של כלל התהליכים (מהרגע שנדרשת התערבות וטיפול עובד למ"ס) למעט התהליכים ההכרחיים לסביבת ה</t>
    </r>
    <r>
      <rPr>
        <sz val="12"/>
        <color theme="1"/>
        <rFont val="Arial"/>
        <family val="2"/>
        <scheme val="minor"/>
      </rPr>
      <t>DATA LAKE</t>
    </r>
    <r>
      <rPr>
        <sz val="12"/>
        <color theme="1"/>
        <rFont val="David"/>
        <family val="2"/>
      </rPr>
      <t xml:space="preserve"> כגון הכנת מחקר</t>
    </r>
  </si>
  <si>
    <r>
      <t>ד.</t>
    </r>
    <r>
      <rPr>
        <sz val="7"/>
        <color theme="1"/>
        <rFont val="Times New Roman"/>
        <family val="1"/>
      </rPr>
      <t xml:space="preserve">                     </t>
    </r>
    <r>
      <rPr>
        <sz val="12"/>
        <color theme="1"/>
        <rFont val="Calibri"/>
        <family val="2"/>
      </rPr>
      <t>הקמת מאגר מידע (מאגר חוקרים) שישמש לצורך זיהוי ואיתור מוסדות מחקר, חוקרים מורשים ומשתמשים מבקרים בפורטל</t>
    </r>
  </si>
  <si>
    <r>
      <t>ה.</t>
    </r>
    <r>
      <rPr>
        <sz val="7"/>
        <color theme="1"/>
        <rFont val="Times New Roman"/>
        <family val="1"/>
      </rPr>
      <t xml:space="preserve">                    </t>
    </r>
    <r>
      <rPr>
        <sz val="12"/>
        <color rgb="FFFF0000"/>
        <rFont val="Calibri"/>
        <family val="2"/>
      </rPr>
      <t>סעיף להצגה:</t>
    </r>
    <r>
      <rPr>
        <sz val="12"/>
        <color theme="1"/>
        <rFont val="Calibri"/>
        <family val="2"/>
      </rPr>
      <t xml:space="preserve"> על המציע להציג את יכולות הפורטל לגלישה על התקנים שאינם מחשבים ניידים, פונקציונליות אפשרית, רכיבים מותאמים, אפליקציות ורמת רספונסיביות להתקנים השונים לדוגמא: מובייל, טאבלט </t>
    </r>
  </si>
  <si>
    <r>
      <t>ו.</t>
    </r>
    <r>
      <rPr>
        <sz val="7"/>
        <color theme="1"/>
        <rFont val="Times New Roman"/>
        <family val="1"/>
      </rPr>
      <t xml:space="preserve">                       </t>
    </r>
    <r>
      <rPr>
        <sz val="12"/>
        <color rgb="FFFF0000"/>
        <rFont val="Calibri"/>
        <family val="2"/>
      </rPr>
      <t>סעיף להצגה</t>
    </r>
    <r>
      <rPr>
        <sz val="12"/>
        <color theme="1"/>
        <rFont val="Calibri"/>
        <family val="2"/>
      </rPr>
      <t xml:space="preserve">: על המציע להציג יכולות תמיכה מרחוק על פורטל החוקרים ברכיבים כגון צאט רובוטי/און ליין, </t>
    </r>
  </si>
  <si>
    <r>
      <t>1.3.1.2.</t>
    </r>
    <r>
      <rPr>
        <sz val="7"/>
        <color theme="1"/>
        <rFont val="Times New Roman"/>
        <family val="1"/>
      </rPr>
      <t xml:space="preserve">                        </t>
    </r>
    <r>
      <rPr>
        <sz val="12"/>
        <color theme="1"/>
        <rFont val="Calibri"/>
        <family val="2"/>
      </rPr>
      <t xml:space="preserve">משתמשי הפורטל: </t>
    </r>
  </si>
  <si>
    <r>
      <t>א.</t>
    </r>
    <r>
      <rPr>
        <sz val="7"/>
        <color theme="1"/>
        <rFont val="Times New Roman"/>
        <family val="1"/>
      </rPr>
      <t xml:space="preserve">                    </t>
    </r>
    <r>
      <rPr>
        <sz val="12"/>
        <color theme="1"/>
        <rFont val="Calibri"/>
        <family val="2"/>
      </rPr>
      <t xml:space="preserve">חוקרים </t>
    </r>
    <r>
      <rPr>
        <sz val="12"/>
        <color theme="1"/>
        <rFont val="David"/>
        <family val="2"/>
      </rPr>
      <t>בשלבי גישוש- משתמשים שעברו תהליך זיהוי מול מערכת הזדהות ממשלתית וטרם אושרו על ידי המוסד יהיו נגישים לנהלים, טפסים ומידע נוסף</t>
    </r>
  </si>
  <si>
    <r>
      <t>ב.</t>
    </r>
    <r>
      <rPr>
        <sz val="7"/>
        <color theme="1"/>
        <rFont val="Times New Roman"/>
        <family val="1"/>
      </rPr>
      <t xml:space="preserve">                     </t>
    </r>
    <r>
      <rPr>
        <sz val="12"/>
        <color theme="1"/>
        <rFont val="Calibri"/>
        <family val="2"/>
      </rPr>
      <t>חוקרים מאושרים על ידי מוסד מחקר ומאושרים עקרונית על ידי המשנה לסטטיסטיקן- יהיו נגישים גם לרכיב התשאול, בקשות תמיכה, ובקשות נוספות בהתאם להרשאות</t>
    </r>
  </si>
  <si>
    <r>
      <t>ג.</t>
    </r>
    <r>
      <rPr>
        <sz val="7"/>
        <color theme="1"/>
        <rFont val="Times New Roman"/>
        <family val="1"/>
      </rPr>
      <t xml:space="preserve">                      </t>
    </r>
    <r>
      <rPr>
        <sz val="12"/>
        <color theme="1"/>
        <rFont val="Calibri"/>
        <family val="2"/>
      </rPr>
      <t>חוקרים מאושרים לביצוע מחקר- יהיו נגישים גם לאיזור אישי הכולל תיק מחקר, תיק חוקר ובקשות נוספות</t>
    </r>
  </si>
  <si>
    <t>הגדרת הרשאות מפורטת בשלב האפיון המפורט</t>
  </si>
  <si>
    <r>
      <t>1.3.1.3.</t>
    </r>
    <r>
      <rPr>
        <sz val="7"/>
        <color theme="1"/>
        <rFont val="Times New Roman"/>
        <family val="1"/>
      </rPr>
      <t xml:space="preserve">                        </t>
    </r>
    <r>
      <rPr>
        <sz val="12"/>
        <color theme="1"/>
        <rFont val="Calibri"/>
        <family val="2"/>
      </rPr>
      <t>מודול תמחור מחקר</t>
    </r>
  </si>
  <si>
    <t>המערכת תכלול רכיב המאפשר למשתמש להעריך את העלויות הכרוכות באישור בקשות מחקר, ומסייע לתמחר את המחקרים המבוצעים בה הרכיב יתמוך ב:</t>
  </si>
  <si>
    <r>
      <t>א.</t>
    </r>
    <r>
      <rPr>
        <sz val="7"/>
        <color theme="1"/>
        <rFont val="Times New Roman"/>
        <family val="1"/>
      </rPr>
      <t xml:space="preserve">                    </t>
    </r>
    <r>
      <rPr>
        <sz val="12"/>
        <color theme="1"/>
        <rFont val="Calibri"/>
        <family val="2"/>
      </rPr>
      <t>תמחור המחקר  בהתאם להתקדמות אבני דרך בפרויקט המחקר</t>
    </r>
  </si>
  <si>
    <r>
      <t>ב.</t>
    </r>
    <r>
      <rPr>
        <sz val="7"/>
        <color theme="1"/>
        <rFont val="Times New Roman"/>
        <family val="1"/>
      </rPr>
      <t xml:space="preserve">                     </t>
    </r>
    <r>
      <rPr>
        <sz val="12"/>
        <color theme="1"/>
        <rFont val="Calibri"/>
        <family val="2"/>
      </rPr>
      <t>הוספת פעולות הנכללות בעלויות הפרויקט הקשורות לתהליכים שונים לדוג: הקצאת כח אדם לX שעות עבודה</t>
    </r>
  </si>
  <si>
    <r>
      <t>ג.</t>
    </r>
    <r>
      <rPr>
        <sz val="7"/>
        <color theme="1"/>
        <rFont val="Times New Roman"/>
        <family val="1"/>
      </rPr>
      <t xml:space="preserve">                      </t>
    </r>
    <r>
      <rPr>
        <sz val="12"/>
        <color theme="1"/>
        <rFont val="Calibri"/>
        <family val="2"/>
      </rPr>
      <t>עדכון תעריפים לתהליכים, בקשות (שירותים) ופעולות  שונות</t>
    </r>
  </si>
  <si>
    <r>
      <t>ד.</t>
    </r>
    <r>
      <rPr>
        <sz val="7"/>
        <color theme="1"/>
        <rFont val="Times New Roman"/>
        <family val="1"/>
      </rPr>
      <t xml:space="preserve">                     </t>
    </r>
    <r>
      <rPr>
        <sz val="12"/>
        <color theme="1"/>
        <rFont val="Calibri"/>
        <family val="2"/>
      </rPr>
      <t xml:space="preserve">חישוב הכנסות והוצאות בחלוקה לפי סוג מחקר, בקשה, תאריכים, מועדי תשלום </t>
    </r>
  </si>
  <si>
    <r>
      <t>1.3.1.4.</t>
    </r>
    <r>
      <rPr>
        <sz val="7"/>
        <color theme="1"/>
        <rFont val="Times New Roman"/>
        <family val="1"/>
      </rPr>
      <t xml:space="preserve">                        </t>
    </r>
    <r>
      <rPr>
        <sz val="12"/>
        <color theme="1"/>
        <rFont val="Calibri"/>
        <family val="2"/>
      </rPr>
      <t>מודול טפסים דיגיטליים לבקשות</t>
    </r>
  </si>
  <si>
    <r>
      <t>א.</t>
    </r>
    <r>
      <rPr>
        <sz val="7"/>
        <color theme="1"/>
        <rFont val="Times New Roman"/>
        <family val="1"/>
      </rPr>
      <t xml:space="preserve">                    </t>
    </r>
    <r>
      <rPr>
        <sz val="12"/>
        <color rgb="FF141414"/>
        <rFont val="Calibri"/>
        <family val="2"/>
      </rPr>
      <t>הפקת הטופס הדיגיטלי</t>
    </r>
    <r>
      <rPr>
        <b/>
        <sz val="12"/>
        <color theme="1"/>
        <rFont val="Calibri"/>
        <family val="2"/>
      </rPr>
      <t> </t>
    </r>
    <r>
      <rPr>
        <sz val="12"/>
        <color theme="1"/>
        <rFont val="Calibri"/>
        <family val="2"/>
      </rPr>
      <t>- יש לאפשר להוסיף ולהגדיר תבניות מסמך חדשות ולעדכן תבנית של מסמך מעוצב ברכיבים אינטראקטיביים, כולל שדות מידע פתוחים לעריכה ולקליטת מידע.</t>
    </r>
  </si>
  <si>
    <r>
      <t>ב.</t>
    </r>
    <r>
      <rPr>
        <sz val="7"/>
        <color theme="1"/>
        <rFont val="Times New Roman"/>
        <family val="1"/>
      </rPr>
      <t xml:space="preserve">                     </t>
    </r>
    <r>
      <rPr>
        <sz val="12"/>
        <color rgb="FF141414"/>
        <rFont val="Calibri"/>
        <family val="2"/>
      </rPr>
      <t>הזנת מידע לטופס וקליטתו במערכת</t>
    </r>
    <r>
      <rPr>
        <sz val="12"/>
        <color theme="1"/>
        <rFont val="Calibri"/>
        <family val="2"/>
      </rPr>
      <t xml:space="preserve"> –  יש לאפשר שליחת קישור לטופס ב-SMS, במייל ו\או בפורטל החוקרים, ולמלא את המידע המתבקש באותם מקומות בטופס שהוגדרו למשתמש לעריכה. בסיום יש להפיק את הגרסה הסופית של הטופס או לשמור אותו פתוח לעריכה נוספת בהמשך. </t>
    </r>
  </si>
  <si>
    <r>
      <t>ג.</t>
    </r>
    <r>
      <rPr>
        <sz val="7"/>
        <color theme="1"/>
        <rFont val="Times New Roman"/>
        <family val="1"/>
      </rPr>
      <t xml:space="preserve">                      </t>
    </r>
    <r>
      <rPr>
        <sz val="12"/>
        <color rgb="FF141414"/>
        <rFont val="Calibri"/>
        <family val="2"/>
      </rPr>
      <t>יש לאפשר</t>
    </r>
    <r>
      <rPr>
        <sz val="12"/>
        <color theme="1"/>
        <rFont val="Calibri"/>
        <family val="2"/>
      </rPr>
      <t xml:space="preserve"> מעקב אחר המסמך לאפשר לעובד למ"ס לדעת  מה המידע שהוזן לתוכו ואיזו פעולה החוקר בחר לעשות</t>
    </r>
  </si>
  <si>
    <r>
      <t>ד.</t>
    </r>
    <r>
      <rPr>
        <sz val="7"/>
        <color theme="1"/>
        <rFont val="Times New Roman"/>
        <family val="1"/>
      </rPr>
      <t xml:space="preserve">                     </t>
    </r>
    <r>
      <rPr>
        <sz val="12"/>
        <color theme="1"/>
        <rFont val="Calibri"/>
        <family val="2"/>
      </rPr>
      <t>לאחר הזנת מידע במסך יש לשמור את המידע באופן זמני בעת הניווט (בהתאם להנחיות אבטחת מידע)</t>
    </r>
  </si>
  <si>
    <r>
      <t>ה.</t>
    </r>
    <r>
      <rPr>
        <sz val="7"/>
        <color theme="1"/>
        <rFont val="Times New Roman"/>
        <family val="1"/>
      </rPr>
      <t xml:space="preserve">                    </t>
    </r>
    <r>
      <rPr>
        <sz val="12"/>
        <color theme="1"/>
        <rFont val="Calibri"/>
        <family val="2"/>
      </rPr>
      <t>יש לאפשר הוספת קבצים מסוג  WORD,PDF,JPEG וסיומות סטנדרטיות נוספות מסוג מסמך הוספת קבצים אלו תתאפשר גם בעת עדכון או שינוי בקשה</t>
    </r>
  </si>
  <si>
    <r>
      <t>ו.</t>
    </r>
    <r>
      <rPr>
        <sz val="7"/>
        <color theme="1"/>
        <rFont val="Times New Roman"/>
        <family val="1"/>
      </rPr>
      <t xml:space="preserve">                       </t>
    </r>
    <r>
      <rPr>
        <sz val="12"/>
        <color theme="1"/>
        <rFont val="Calibri"/>
        <family val="2"/>
      </rPr>
      <t xml:space="preserve">חתימות ואישורים-  בשלבים שונים בתהליכים נדרש המשתמש לחתום דיגיטלית או אלקטרונית בהתאם להגדרה והיכולת(כרטיס חכם ברשות המשתמש) </t>
    </r>
  </si>
  <si>
    <r>
      <t>ז.</t>
    </r>
    <r>
      <rPr>
        <sz val="7"/>
        <color theme="1"/>
        <rFont val="Times New Roman"/>
        <family val="1"/>
      </rPr>
      <t xml:space="preserve">                      </t>
    </r>
    <r>
      <rPr>
        <sz val="12"/>
        <color theme="1"/>
        <rFont val="Calibri"/>
        <family val="2"/>
      </rPr>
      <t xml:space="preserve">על המערכת לתמוך בחתימות דיגיטליות ואלקטרונית בטפסים בהתאם לאפיון המפורט, לאחר כל חתימה יש לאפשר הדפסה של מסמך עם ציון סוג החתימה (אקטרונית/דיגיטלית). </t>
    </r>
  </si>
  <si>
    <r>
      <t>ח.</t>
    </r>
    <r>
      <rPr>
        <sz val="7"/>
        <color theme="1"/>
        <rFont val="Times New Roman"/>
        <family val="1"/>
      </rPr>
      <t xml:space="preserve">                    </t>
    </r>
    <r>
      <rPr>
        <sz val="12"/>
        <color rgb="FF141414"/>
        <rFont val="Calibri"/>
        <family val="2"/>
      </rPr>
      <t>הפקה והפצה של מסמך בגרסה סופית</t>
    </r>
    <r>
      <rPr>
        <sz val="12"/>
        <color theme="1"/>
        <rFont val="Calibri"/>
        <family val="2"/>
      </rPr>
      <t> –בסיום התהליך יש להפיק, להפיץ לגורמים רלוונטיים ולשמור גרסה סופית של המסמך, כולל חתימה לפי צורך</t>
    </r>
  </si>
  <si>
    <r>
      <t>ט.</t>
    </r>
    <r>
      <rPr>
        <sz val="7"/>
        <color theme="1"/>
        <rFont val="Times New Roman"/>
        <family val="1"/>
      </rPr>
      <t xml:space="preserve">                    </t>
    </r>
    <r>
      <rPr>
        <sz val="12"/>
        <color theme="1"/>
        <rFont val="Calibri"/>
        <family val="2"/>
      </rPr>
      <t xml:space="preserve">מודול הטפסים יאפשר ניהול מגוון טפסים דיגיטליים </t>
    </r>
    <r>
      <rPr>
        <sz val="12"/>
        <color rgb="FF141414"/>
        <rFont val="Calibri"/>
        <family val="2"/>
      </rPr>
      <t>אינטראקטיביים ורספונסיביים עם מידע משתנה אישי</t>
    </r>
    <r>
      <rPr>
        <sz val="12"/>
        <color theme="1"/>
        <rFont val="Calibri"/>
        <family val="2"/>
      </rPr>
      <t xml:space="preserve"> כגון כגון, חוזים, טפסי הזנה, הצהרות ועוד</t>
    </r>
  </si>
  <si>
    <r>
      <t>1.3.1.5.</t>
    </r>
    <r>
      <rPr>
        <sz val="7"/>
        <color theme="1"/>
        <rFont val="Times New Roman"/>
        <family val="1"/>
      </rPr>
      <t xml:space="preserve">                        </t>
    </r>
    <r>
      <rPr>
        <sz val="12"/>
        <color theme="1"/>
        <rFont val="Calibri"/>
        <family val="2"/>
      </rPr>
      <t>קטלוג מידע- רכיב תשאול</t>
    </r>
  </si>
  <si>
    <r>
      <t>א.</t>
    </r>
    <r>
      <rPr>
        <sz val="7"/>
        <color theme="1"/>
        <rFont val="Times New Roman"/>
        <family val="1"/>
      </rPr>
      <t xml:space="preserve">                    </t>
    </r>
    <r>
      <rPr>
        <sz val="12"/>
        <color theme="1"/>
        <rFont val="Calibri"/>
        <family val="2"/>
      </rPr>
      <t xml:space="preserve">רכיב התשאול יבנה בתצורה של מחולל דוחות משוכלל המאפשר איתור, בחירה, פלטור מידע , הגדרת אוכלוסיות ותנאים, קיבוץ, איחוד, מיזוג, צירוף, ויצירת תנאים על תנאים על שדות המידע הזמינים </t>
    </r>
  </si>
  <si>
    <r>
      <t>ב.</t>
    </r>
    <r>
      <rPr>
        <sz val="7"/>
        <color theme="1"/>
        <rFont val="Times New Roman"/>
        <family val="1"/>
      </rPr>
      <t xml:space="preserve">                     </t>
    </r>
    <r>
      <rPr>
        <sz val="12"/>
        <color rgb="FFFF0000"/>
        <rFont val="Calibri"/>
        <family val="2"/>
      </rPr>
      <t>סעיף להצגה</t>
    </r>
    <r>
      <rPr>
        <sz val="12"/>
        <color theme="1"/>
        <rFont val="Calibri"/>
        <family val="2"/>
      </rPr>
      <t>: על הספק להציג יכולות נוספות לרכיב התשאול</t>
    </r>
  </si>
  <si>
    <r>
      <t>ג.</t>
    </r>
    <r>
      <rPr>
        <sz val="7"/>
        <color theme="1"/>
        <rFont val="Times New Roman"/>
        <family val="1"/>
      </rPr>
      <t xml:space="preserve">                      </t>
    </r>
    <r>
      <rPr>
        <sz val="12"/>
        <color theme="1"/>
        <rFont val="Calibri"/>
        <family val="2"/>
      </rPr>
      <t>רכיב התשאול יהיה מבוסס על קטלוג הקבצים האגורים בDATALAKE, הרכיב יציג את עדכניות המידע, ויבנה בחלוקה לפי עולמות תוכן כך שהחיפוש ברכיב יהיה קל לתפעול</t>
    </r>
  </si>
  <si>
    <r>
      <t>ד.</t>
    </r>
    <r>
      <rPr>
        <sz val="7"/>
        <color theme="1"/>
        <rFont val="Times New Roman"/>
        <family val="1"/>
      </rPr>
      <t xml:space="preserve">                     </t>
    </r>
    <r>
      <rPr>
        <sz val="12"/>
        <color theme="1"/>
        <rFont val="Calibri"/>
        <family val="2"/>
      </rPr>
      <t>הרכיב יממש יכולות חיפוש מתקדמות כמפורט בפרק חיפוש(</t>
    </r>
    <r>
      <rPr>
        <sz val="12"/>
        <color rgb="FFFF0000"/>
        <rFont val="Calibri"/>
        <family val="2"/>
      </rPr>
      <t>להוסיף סעיף רלוונטי)</t>
    </r>
  </si>
  <si>
    <r>
      <t>ה.</t>
    </r>
    <r>
      <rPr>
        <sz val="7"/>
        <color theme="1"/>
        <rFont val="Times New Roman"/>
        <family val="1"/>
      </rPr>
      <t xml:space="preserve">                    </t>
    </r>
    <r>
      <rPr>
        <sz val="12"/>
        <color theme="1"/>
        <rFont val="Calibri"/>
        <family val="2"/>
      </rPr>
      <t>יש לאפשר תמיכה ONLINE בתהליך הגדרת שאילתת המחקר על ידי החוקר ברכיב התשאול בפעולות חיפוש, הגדרת התנאים, ביצוע אגריגציות, ופעולות נוספות האפשריות בעת הגדרת שאילתת המחקר, התמיכה תבוצע על ידי עובד למ"ס.</t>
    </r>
  </si>
  <si>
    <r>
      <t>ו.</t>
    </r>
    <r>
      <rPr>
        <sz val="7"/>
        <color theme="1"/>
        <rFont val="Times New Roman"/>
        <family val="1"/>
      </rPr>
      <t xml:space="preserve">                       </t>
    </r>
    <r>
      <rPr>
        <sz val="12"/>
        <color theme="1"/>
        <rFont val="Calibri"/>
        <family val="2"/>
      </rPr>
      <t>יש לתמוך בהרצה אסינכרונית של פעולות ובקשות משתמש שזמן הריצה שלהם הוא ארוך. יש לאפשר למשתמש בזמן הריצה להמשיך לעבוד עם המערכת. במידה שחלק מתוצאות ההרצה כבר זמינים להצגה, יש להציגם עם חיווי שאלו הם רק תוצאות חלקיות.</t>
    </r>
  </si>
  <si>
    <r>
      <t>ז.</t>
    </r>
    <r>
      <rPr>
        <sz val="7"/>
        <color theme="1"/>
        <rFont val="Times New Roman"/>
        <family val="1"/>
      </rPr>
      <t xml:space="preserve">                      </t>
    </r>
    <r>
      <rPr>
        <sz val="12"/>
        <color theme="1"/>
        <rFont val="Calibri"/>
        <family val="2"/>
      </rPr>
      <t xml:space="preserve">רכיב התשאול בפורטל החוקרים יאפשר אחזור של נתונים לדוגמא semi data)) מהם יוכל החוקר ללמוד על אופי וסוג הנתונים הקיימים במאגר- נתונים אלו לא יהיו נתונים אמייתים ויש לוודא שאינם מבוססים על נתוני אמת המאפשרים זיהוי רשומות פרט </t>
    </r>
  </si>
  <si>
    <r>
      <t>1.3.1.6.</t>
    </r>
    <r>
      <rPr>
        <sz val="7"/>
        <color theme="1"/>
        <rFont val="Times New Roman"/>
        <family val="1"/>
      </rPr>
      <t xml:space="preserve">                        </t>
    </r>
    <r>
      <rPr>
        <sz val="12"/>
        <color theme="1"/>
        <rFont val="Calibri"/>
        <family val="2"/>
      </rPr>
      <t>מודול זימון תורים</t>
    </r>
  </si>
  <si>
    <r>
      <t>א.</t>
    </r>
    <r>
      <rPr>
        <sz val="7"/>
        <color theme="1"/>
        <rFont val="Times New Roman"/>
        <family val="1"/>
      </rPr>
      <t xml:space="preserve">                    </t>
    </r>
    <r>
      <rPr>
        <sz val="12"/>
        <color theme="1"/>
        <rFont val="Calibri"/>
        <family val="2"/>
      </rPr>
      <t>ניהול שעות פעילות- גנריות לכלל חדרי המחקר ופרטניות לחדר מחקר מסויים המערכת תאפשר זימון תורים בהתאם לשעות פעילות חדרי המחקר</t>
    </r>
  </si>
  <si>
    <r>
      <t>ב.</t>
    </r>
    <r>
      <rPr>
        <sz val="7"/>
        <color theme="1"/>
        <rFont val="Times New Roman"/>
        <family val="1"/>
      </rPr>
      <t xml:space="preserve">                     </t>
    </r>
    <r>
      <rPr>
        <sz val="12"/>
        <color theme="1"/>
        <rFont val="Calibri"/>
        <family val="2"/>
      </rPr>
      <t>ניהול היומן יכלול חגי ומועדי ישראל וכן חגים לבני עדות אחרות המערכת תאפשר גריעת זמינות חגים לפי עדות באופן אוטומטי או על פי בחירה של עובד היחידה להנגשת מידע</t>
    </r>
  </si>
  <si>
    <r>
      <t>ג.</t>
    </r>
    <r>
      <rPr>
        <sz val="7"/>
        <color theme="1"/>
        <rFont val="Times New Roman"/>
        <family val="1"/>
      </rPr>
      <t xml:space="preserve">                      </t>
    </r>
    <r>
      <rPr>
        <sz val="12"/>
        <color theme="1"/>
        <rFont val="Calibri"/>
        <family val="2"/>
      </rPr>
      <t xml:space="preserve">המערכת תאפשר זימון מספר תורים מוגבל או בלתי מוגבל בהתאם להגדרות ופרמטרים שיוגדרו על ידי היחידה להנגשת מידע ובהתאם למחקר או לחוקר, לדוג: זימון תורים יותר מחצי שנה קדימה, זימון  למעלה מ10 תורים למחקר אחד, או הגעת חוקר לחדר מחקר ברצף של למעלה משבוע </t>
    </r>
  </si>
  <si>
    <r>
      <t>ד.</t>
    </r>
    <r>
      <rPr>
        <sz val="7"/>
        <color theme="1"/>
        <rFont val="Times New Roman"/>
        <family val="1"/>
      </rPr>
      <t xml:space="preserve">                     </t>
    </r>
    <r>
      <rPr>
        <sz val="12"/>
        <color theme="1"/>
        <rFont val="Calibri"/>
        <family val="2"/>
      </rPr>
      <t>יש לאפשר בקשת תור בהמתנה- כאשר מתפנה תור מסויים יש להתריע לממתינים כי התור התפנה</t>
    </r>
  </si>
  <si>
    <r>
      <t>1.3.1.7.</t>
    </r>
    <r>
      <rPr>
        <sz val="7"/>
        <color theme="1"/>
        <rFont val="Times New Roman"/>
        <family val="1"/>
      </rPr>
      <t xml:space="preserve">                        </t>
    </r>
    <r>
      <rPr>
        <sz val="12"/>
        <color theme="1"/>
        <rFont val="Calibri"/>
        <family val="2"/>
      </rPr>
      <t>שולחן עבודה למשתמש</t>
    </r>
  </si>
  <si>
    <r>
      <t>א.</t>
    </r>
    <r>
      <rPr>
        <sz val="7"/>
        <color theme="1"/>
        <rFont val="Times New Roman"/>
        <family val="1"/>
      </rPr>
      <t xml:space="preserve">                    </t>
    </r>
    <r>
      <rPr>
        <sz val="12"/>
        <color theme="1"/>
        <rFont val="Calibri"/>
        <family val="2"/>
      </rPr>
      <t>שולחן עבודה למשתמש יציג לכל משתמש בלמ"ס את התהליכים הפתוחים הממתינים לטיפולו</t>
    </r>
  </si>
  <si>
    <r>
      <t>ב.</t>
    </r>
    <r>
      <rPr>
        <sz val="7"/>
        <color theme="1"/>
        <rFont val="Times New Roman"/>
        <family val="1"/>
      </rPr>
      <t xml:space="preserve">                     </t>
    </r>
    <r>
      <rPr>
        <sz val="12"/>
        <color theme="1"/>
        <rFont val="Calibri"/>
        <family val="2"/>
      </rPr>
      <t xml:space="preserve">משימה לטיפול משתמש תוגדר בהתאם לקבוצת המשתמשים והתפקידים אליהם הוא שייך </t>
    </r>
  </si>
  <si>
    <r>
      <t>ג.</t>
    </r>
    <r>
      <rPr>
        <sz val="7"/>
        <color theme="1"/>
        <rFont val="Times New Roman"/>
        <family val="1"/>
      </rPr>
      <t xml:space="preserve">                      </t>
    </r>
    <r>
      <rPr>
        <sz val="12"/>
        <color theme="1"/>
        <rFont val="Calibri"/>
        <family val="2"/>
      </rPr>
      <t>יש לאפשר העברת משימה לטיפול קבוצה אחרת או משתמש ספציפי מסויים</t>
    </r>
  </si>
  <si>
    <r>
      <t>ד.</t>
    </r>
    <r>
      <rPr>
        <sz val="7"/>
        <color theme="1"/>
        <rFont val="Times New Roman"/>
        <family val="1"/>
      </rPr>
      <t xml:space="preserve">                     </t>
    </r>
    <r>
      <rPr>
        <sz val="12"/>
        <color theme="1"/>
        <rFont val="Calibri"/>
        <family val="2"/>
      </rPr>
      <t>שולחן העבודה יציג גם משימות שהסתיימו, או משימות שהתיתרו</t>
    </r>
  </si>
  <si>
    <r>
      <t>ה.</t>
    </r>
    <r>
      <rPr>
        <sz val="7"/>
        <color theme="1"/>
        <rFont val="Times New Roman"/>
        <family val="1"/>
      </rPr>
      <t xml:space="preserve">                    </t>
    </r>
    <r>
      <rPr>
        <sz val="12"/>
        <color theme="1"/>
        <rFont val="Calibri"/>
        <family val="2"/>
      </rPr>
      <t>יש לאפשר סינון, מיון, והצגה של משימות על פי מאפיינים, לדוג: זמן המתנה, תיעדוף, משתמש פותח, תאריך פתיחה ועוד</t>
    </r>
  </si>
  <si>
    <r>
      <t>ו.</t>
    </r>
    <r>
      <rPr>
        <sz val="7"/>
        <color theme="1"/>
        <rFont val="Times New Roman"/>
        <family val="1"/>
      </rPr>
      <t xml:space="preserve">                       </t>
    </r>
    <r>
      <rPr>
        <sz val="12"/>
        <color theme="1"/>
        <rFont val="Calibri"/>
        <family val="2"/>
      </rPr>
      <t>שולחן עבודה למנהל יכיל יכולות נוספות כגון צפייה במשימות של כפיפים, אגריגציות של משכי זמן טיפול, משימות שהועברו בין גורמים מטפלים יותר X פעמים על פי הגדרה ועוד</t>
    </r>
  </si>
  <si>
    <r>
      <t>ז.</t>
    </r>
    <r>
      <rPr>
        <sz val="7"/>
        <color theme="1"/>
        <rFont val="Times New Roman"/>
        <family val="1"/>
      </rPr>
      <t xml:space="preserve">                      </t>
    </r>
    <r>
      <rPr>
        <sz val="12"/>
        <color theme="1"/>
        <rFont val="Calibri"/>
        <family val="2"/>
      </rPr>
      <t>הצגת ישומונים:</t>
    </r>
  </si>
  <si>
    <r>
      <t>1.</t>
    </r>
    <r>
      <rPr>
        <sz val="7"/>
        <color theme="1"/>
        <rFont val="Times New Roman"/>
        <family val="1"/>
      </rPr>
      <t xml:space="preserve">      </t>
    </r>
    <r>
      <rPr>
        <sz val="12"/>
        <color theme="1"/>
        <rFont val="Calibri"/>
        <family val="2"/>
      </rPr>
      <t xml:space="preserve">יישומון המכיל את המשימות שבוצעו על ידי גורמים אחרים אך על המשתמש לדעת על קיומם, יש לאפשר למשתמש המיודע סימון "עיינתי במשימה" </t>
    </r>
  </si>
  <si>
    <r>
      <t>2.</t>
    </r>
    <r>
      <rPr>
        <sz val="7"/>
        <color theme="1"/>
        <rFont val="Times New Roman"/>
        <family val="1"/>
      </rPr>
      <t xml:space="preserve">      </t>
    </r>
    <r>
      <rPr>
        <sz val="12"/>
        <color theme="1"/>
        <rFont val="Calibri"/>
        <family val="2"/>
      </rPr>
      <t>ישומון לרשימת TO DO LIST אישית</t>
    </r>
  </si>
  <si>
    <r>
      <t>3.</t>
    </r>
    <r>
      <rPr>
        <sz val="7"/>
        <color theme="1"/>
        <rFont val="Times New Roman"/>
        <family val="1"/>
      </rPr>
      <t xml:space="preserve">      </t>
    </r>
    <r>
      <rPr>
        <sz val="12"/>
        <color theme="1"/>
        <rFont val="Calibri"/>
        <family val="2"/>
      </rPr>
      <t>ישומון למשימות שהועברו לטיפול המשתמש לאחר אסקלציה של משתמש מטפל ברמה הראשונה</t>
    </r>
  </si>
  <si>
    <r>
      <t>4.</t>
    </r>
    <r>
      <rPr>
        <sz val="7"/>
        <color theme="1"/>
        <rFont val="Times New Roman"/>
        <family val="1"/>
      </rPr>
      <t xml:space="preserve">      </t>
    </r>
    <r>
      <rPr>
        <sz val="12"/>
        <color theme="1"/>
        <rFont val="Calibri"/>
        <family val="2"/>
      </rPr>
      <t>משימות ממתינות מעל X זמן, בהתאם להגדרה</t>
    </r>
  </si>
  <si>
    <r>
      <t>1.3.1.1.</t>
    </r>
    <r>
      <rPr>
        <sz val="7"/>
        <color theme="1"/>
        <rFont val="Times New Roman"/>
        <family val="1"/>
      </rPr>
      <t xml:space="preserve">                        </t>
    </r>
    <r>
      <rPr>
        <sz val="12"/>
        <color theme="1"/>
        <rFont val="Calibri"/>
        <family val="2"/>
      </rPr>
      <t xml:space="preserve">ניהול ידע </t>
    </r>
  </si>
  <si>
    <r>
      <t>א.</t>
    </r>
    <r>
      <rPr>
        <sz val="7"/>
        <color theme="1"/>
        <rFont val="Times New Roman"/>
        <family val="1"/>
      </rPr>
      <t xml:space="preserve">                    </t>
    </r>
    <r>
      <rPr>
        <sz val="12"/>
        <color theme="1"/>
        <rFont val="Calibri"/>
        <family val="2"/>
      </rPr>
      <t>ממשק יצרן מידע(contact manager) - ממשק יצרן המידע יאפשר עבודה עצמאית, ידידותית ויעילה תוך מימוש הדרישות הבאות:</t>
    </r>
  </si>
  <si>
    <r>
      <t>ב.</t>
    </r>
    <r>
      <rPr>
        <sz val="7"/>
        <color theme="1"/>
        <rFont val="Times New Roman"/>
        <family val="1"/>
      </rPr>
      <t xml:space="preserve">                     </t>
    </r>
    <r>
      <rPr>
        <sz val="12"/>
        <color theme="1"/>
        <rFont val="Calibri"/>
        <family val="2"/>
      </rPr>
      <t>יכולת הזנה, עריכה ויצירת מידע ביעילות ובאופן אחיד וע"פ תהליך ניהול הידע שהוגדר בפרק מס' 3- תהליכי עבודה</t>
    </r>
  </si>
  <si>
    <r>
      <t>ג.</t>
    </r>
    <r>
      <rPr>
        <sz val="7"/>
        <color theme="1"/>
        <rFont val="Times New Roman"/>
        <family val="1"/>
      </rPr>
      <t xml:space="preserve">                      </t>
    </r>
    <r>
      <rPr>
        <sz val="12"/>
        <color theme="1"/>
        <rFont val="Calibri"/>
        <family val="2"/>
      </rPr>
      <t>עריכת תבניות – הידע יהיה מובנה בצורה תבניתית, עבור כל תבנית יהיה ניתן ליצור פריטים. לדוג: תבנית נהלים, אנשי קשר, הצהרות משפטיות, התראות לחוקר, הודעות למשתמש, משוב, כלל התבניות יוגדרו בשלב האפיון המפורט</t>
    </r>
  </si>
  <si>
    <r>
      <t>ד.</t>
    </r>
    <r>
      <rPr>
        <sz val="7"/>
        <color theme="1"/>
        <rFont val="Times New Roman"/>
        <family val="1"/>
      </rPr>
      <t xml:space="preserve">                     </t>
    </r>
    <r>
      <rPr>
        <sz val="12"/>
        <color theme="1"/>
        <rFont val="Calibri"/>
        <family val="2"/>
      </rPr>
      <t>עבור כל תבנית תהיה יכולת הוספת שדות מסוגים שונים ומגוונים: שדות תאריך, שדות טלפון, שדות חישוביים, שדות לבחירה מתוך CHECK BOX, הוספת לינקים, שינוי צבע טקסט/ הדגשה.</t>
    </r>
  </si>
  <si>
    <r>
      <t>ה.</t>
    </r>
    <r>
      <rPr>
        <sz val="7"/>
        <color theme="1"/>
        <rFont val="Times New Roman"/>
        <family val="1"/>
      </rPr>
      <t xml:space="preserve">                    </t>
    </r>
    <r>
      <rPr>
        <sz val="12"/>
        <color theme="1"/>
        <rFont val="Calibri"/>
        <family val="2"/>
      </rPr>
      <t>יכולת ניהול משובים, מענה, העברת המשוב לגורם מטפל נוסף</t>
    </r>
  </si>
  <si>
    <r>
      <t>ו.</t>
    </r>
    <r>
      <rPr>
        <sz val="7"/>
        <color theme="1"/>
        <rFont val="Times New Roman"/>
        <family val="1"/>
      </rPr>
      <t xml:space="preserve">                       </t>
    </r>
    <r>
      <rPr>
        <sz val="12"/>
        <color theme="1"/>
        <rFont val="Calibri"/>
        <family val="2"/>
      </rPr>
      <t>יכולת הפצת הודעות מתפרצות/רצות לכלל העובדים או לקבוצות שיוגדרו (יכולת בחירה- למי להפיץ)</t>
    </r>
  </si>
  <si>
    <r>
      <t>ז.</t>
    </r>
    <r>
      <rPr>
        <sz val="7"/>
        <color theme="1"/>
        <rFont val="Times New Roman"/>
        <family val="1"/>
      </rPr>
      <t xml:space="preserve">                      </t>
    </r>
    <r>
      <rPr>
        <sz val="12"/>
        <color theme="1"/>
        <rFont val="Calibri"/>
        <family val="2"/>
      </rPr>
      <t>יכולת הגדרת תאריכי הפצה ותפוגה של פריט מידע.</t>
    </r>
  </si>
  <si>
    <r>
      <t>ח.</t>
    </r>
    <r>
      <rPr>
        <sz val="7"/>
        <color theme="1"/>
        <rFont val="Times New Roman"/>
        <family val="1"/>
      </rPr>
      <t xml:space="preserve">                    </t>
    </r>
    <r>
      <rPr>
        <sz val="12"/>
        <color theme="1"/>
        <rFont val="Calibri"/>
        <family val="2"/>
      </rPr>
      <t>יכולת הגדרת תאריך בקרה לפריט מידע, לאחר שעודכן הפריט תאריך הבקרה יתעדכן בהתאם.</t>
    </r>
  </si>
  <si>
    <r>
      <t>1.3.1.2.</t>
    </r>
    <r>
      <rPr>
        <sz val="7"/>
        <color theme="1"/>
        <rFont val="Times New Roman"/>
        <family val="1"/>
      </rPr>
      <t xml:space="preserve">                        </t>
    </r>
    <r>
      <rPr>
        <sz val="12"/>
        <color theme="1"/>
        <rFont val="Calibri"/>
        <family val="2"/>
      </rPr>
      <t>ממשק משתמש חיצוני לניהול ידע</t>
    </r>
  </si>
  <si>
    <r>
      <t>א.</t>
    </r>
    <r>
      <rPr>
        <sz val="7"/>
        <color theme="1"/>
        <rFont val="Times New Roman"/>
        <family val="1"/>
      </rPr>
      <t xml:space="preserve">                    </t>
    </r>
    <r>
      <rPr>
        <sz val="12"/>
        <color theme="1"/>
        <rFont val="Calibri"/>
        <family val="2"/>
      </rPr>
      <t>המערכת תתמוך בהנגשת המידע הקיים במערכת ניהול הידע ובסביבת מערכת ניהולית תוך שמירה על הראשות צפיה בהתאם לקבוצות המשתמשים המשוייכים לפריטים או תבניות מוגדרות</t>
    </r>
  </si>
  <si>
    <r>
      <t>ב.</t>
    </r>
    <r>
      <rPr>
        <sz val="7"/>
        <color theme="1"/>
        <rFont val="Times New Roman"/>
        <family val="1"/>
      </rPr>
      <t xml:space="preserve">                     </t>
    </r>
    <r>
      <rPr>
        <sz val="12"/>
        <color theme="1"/>
        <rFont val="Calibri"/>
        <family val="2"/>
      </rPr>
      <t xml:space="preserve">המערכת תתמוך במתן יכולת למשתמש החיצוני למשב את המידע שהתקבל. </t>
    </r>
  </si>
  <si>
    <r>
      <t>ג.</t>
    </r>
    <r>
      <rPr>
        <sz val="7"/>
        <color theme="1"/>
        <rFont val="Times New Roman"/>
        <family val="1"/>
      </rPr>
      <t xml:space="preserve">                      </t>
    </r>
    <r>
      <rPr>
        <sz val="12"/>
        <color theme="1"/>
        <rFont val="Calibri"/>
        <family val="2"/>
      </rPr>
      <t>אינדיקציה על קבלת הודעת מתפרצת, התראה ופריטי מידע חדשים/נהלים חדשים.</t>
    </r>
  </si>
  <si>
    <r>
      <t>ד.</t>
    </r>
    <r>
      <rPr>
        <sz val="7"/>
        <color theme="1"/>
        <rFont val="Times New Roman"/>
        <family val="1"/>
      </rPr>
      <t xml:space="preserve">                     </t>
    </r>
    <r>
      <rPr>
        <sz val="12"/>
        <color theme="1"/>
        <rFont val="Calibri"/>
        <family val="2"/>
      </rPr>
      <t>יש לאפשר Opt-out, Opt-in להודעות והתראות</t>
    </r>
  </si>
  <si>
    <r>
      <t>ה.</t>
    </r>
    <r>
      <rPr>
        <sz val="7"/>
        <color theme="1"/>
        <rFont val="Times New Roman"/>
        <family val="1"/>
      </rPr>
      <t xml:space="preserve">                    </t>
    </r>
    <r>
      <rPr>
        <sz val="12"/>
        <color theme="1"/>
        <rFont val="Calibri"/>
        <family val="2"/>
      </rPr>
      <t xml:space="preserve">ניהול הידע סביב ישויות מחקר (בין אם ברמת החוקר החיצוני ובין אם מחקרים המבוצעים ברמת הארגון)- </t>
    </r>
  </si>
  <si>
    <r>
      <t>ו.</t>
    </r>
    <r>
      <rPr>
        <sz val="7"/>
        <color theme="1"/>
        <rFont val="Times New Roman"/>
        <family val="1"/>
      </rPr>
      <t xml:space="preserve">                       </t>
    </r>
    <r>
      <rPr>
        <sz val="12"/>
        <color theme="1"/>
        <rFont val="Calibri"/>
        <family val="2"/>
      </rPr>
      <t>ניהול הידע בפרק זה יתבצע על ידי ממשקים ממוכנים וללא התערבות משתמש אנושי, הגישה לתיקי מידע תתאפשר מפורטל חוקרים ומסביבת העבודה של עובד למ"ס והמידע שיוצג יהיה על פי הרשאות המשתמש</t>
    </r>
  </si>
  <si>
    <r>
      <t>1.3.1.3.</t>
    </r>
    <r>
      <rPr>
        <sz val="7"/>
        <color theme="1"/>
        <rFont val="Times New Roman"/>
        <family val="1"/>
      </rPr>
      <t xml:space="preserve">                        </t>
    </r>
    <r>
      <rPr>
        <sz val="12"/>
        <color theme="1"/>
        <rFont val="Calibri"/>
        <family val="2"/>
      </rPr>
      <t>תיק מחקר:</t>
    </r>
  </si>
  <si>
    <t>תיק המידע יכלול מידע מלא על: פעילות, תהליכים פתוחים, ישויות מקושרות ועוד</t>
  </si>
  <si>
    <t>1. מידע כללי (ת.ז. למחקר)</t>
  </si>
  <si>
    <t>2. בסיס נתונים גולמי, בסיס נתונים מותממם ומסונטז אם קיים,</t>
  </si>
  <si>
    <t>3. "קוד בוק"- סכמת הנתונים, שאילתת הנתונים המהווה בסיס לתוכנית הרצה</t>
  </si>
  <si>
    <t>4. מידע על פעילות החוקר לדוג: שעות פעילות במערכת</t>
  </si>
  <si>
    <t>5. סטטוס תהליכים - פתוחים/סוגרים/בטיפול וכו'</t>
  </si>
  <si>
    <t>6. מידע על תשלומי המחקר</t>
  </si>
  <si>
    <t>7. תיעוד מסמכים ופרוטוקולים כגון אישור ועדת סודיות, חוזה מחקר, אסמכתאות ועוד</t>
  </si>
  <si>
    <t>8. קבצים שונים כגון: קבצי ביניים, קבצים מקושרים(קשרי גומלין בין השדות), קבצים לשיתוף עם צוות המחקר,  תוצרי המחקר</t>
  </si>
  <si>
    <t>9. מידע על חוקרים משותפים למחקר, עוזרי מחקר, פעילותם , תאריך הצטרפות /הסרה ועו'</t>
  </si>
  <si>
    <r>
      <t>א.</t>
    </r>
    <r>
      <rPr>
        <sz val="7"/>
        <color theme="1"/>
        <rFont val="Times New Roman"/>
        <family val="1"/>
      </rPr>
      <t xml:space="preserve">                    </t>
    </r>
    <r>
      <rPr>
        <b/>
        <sz val="12"/>
        <color theme="1"/>
        <rFont val="Calibri"/>
        <family val="2"/>
      </rPr>
      <t>תיק חוקר :</t>
    </r>
  </si>
  <si>
    <t>1. מידע כללי (ת.ז. לחוקר המכילה נתונים לדוג: תאריך הצטרפות, שיוך למוסד מחקר, מעבר בין מוסדות מחקר שונים)</t>
  </si>
  <si>
    <t>2. מסמכים חשובים כגון אישור הכרה כחוקר</t>
  </si>
  <si>
    <t>3. תהליכים פתוחים אצל החוקר</t>
  </si>
  <si>
    <t>4. חיבור לתיקי מחקר אליו החוקר שייך (מחקרים פתוחים ושהסתיימו)</t>
  </si>
  <si>
    <r>
      <t>ב.</t>
    </r>
    <r>
      <rPr>
        <sz val="7"/>
        <color theme="1"/>
        <rFont val="Times New Roman"/>
        <family val="1"/>
      </rPr>
      <t xml:space="preserve">                     </t>
    </r>
    <r>
      <rPr>
        <b/>
        <sz val="12"/>
        <color theme="1"/>
        <rFont val="Calibri"/>
        <family val="2"/>
      </rPr>
      <t>תיק מוסד מחקר:</t>
    </r>
  </si>
  <si>
    <t>1. מידע כללי</t>
  </si>
  <si>
    <t>2. מסמכים - אישור מוסד מחקר</t>
  </si>
  <si>
    <t>3. מחקרים וחוקרים מקושרים</t>
  </si>
  <si>
    <r>
      <t>ג.</t>
    </r>
    <r>
      <rPr>
        <sz val="7"/>
        <color theme="1"/>
        <rFont val="Times New Roman"/>
        <family val="1"/>
      </rPr>
      <t xml:space="preserve">                      </t>
    </r>
    <r>
      <rPr>
        <b/>
        <sz val="12"/>
        <color theme="1"/>
        <rFont val="Calibri"/>
        <family val="2"/>
      </rPr>
      <t>תיק חדר מחקר:</t>
    </r>
  </si>
  <si>
    <t>1. תעודת זהות לחדר מחקר (מיקום, תכולה)</t>
  </si>
  <si>
    <t>2. אנשי קשר (לדוג מנהל חדר מחקר)</t>
  </si>
  <si>
    <t>3. יומן</t>
  </si>
  <si>
    <t>4. מחקרים מקושרים, חוקרים מקושרים</t>
  </si>
  <si>
    <r>
      <t>ד.</t>
    </r>
    <r>
      <rPr>
        <sz val="7"/>
        <color theme="1"/>
        <rFont val="Times New Roman"/>
        <family val="1"/>
      </rPr>
      <t xml:space="preserve">                     </t>
    </r>
    <r>
      <rPr>
        <sz val="12"/>
        <color theme="1"/>
        <rFont val="Calibri"/>
        <family val="2"/>
      </rPr>
      <t>תיק ספק נתונים:</t>
    </r>
  </si>
  <si>
    <t>1. מידע כללי על הספק</t>
  </si>
  <si>
    <t>2. קבצים ומידע – תדירות העברה, תכולה, דירוג איכות נתונים, תהליכי טיוב נדרשים, הסטוריית שינויים, סטטוס טיפול בקבצים ועוד</t>
  </si>
  <si>
    <t xml:space="preserve">3. אנשי קשר </t>
  </si>
  <si>
    <r>
      <t>1.4.</t>
    </r>
    <r>
      <rPr>
        <sz val="7"/>
        <color theme="1"/>
        <rFont val="Times New Roman"/>
        <family val="1"/>
      </rPr>
      <t xml:space="preserve"> </t>
    </r>
    <r>
      <rPr>
        <b/>
        <sz val="12"/>
        <color theme="1"/>
        <rFont val="Calibri"/>
        <family val="2"/>
      </rPr>
      <t>ניהול תהליכים  BPM\n וניהול workflow  (שלב א' התפתחות בשלבים ב' וג')</t>
    </r>
  </si>
  <si>
    <t>יכולת הקמת תהליכי עבודה באופן פשוט, גמיש וב- (Time To Market)  TTM קצר, תוך שימוש במנוע תהליכי עבודה (WF - Work Flow) מובנה במערכת ויישום טפסים ממוחשבים.</t>
  </si>
  <si>
    <t>1.יישום טפסים עם שדות מותאמים (כל סוגי השדות כולל רשימות ערכים, אינדיקציות כן/לא, תיקוף/אימות (Validation) ברמת הטופס וברמת המערכת על בסיס פרמטרים מערכתיים).</t>
  </si>
  <si>
    <t>2. יישום תהליכים עסקיים תוך שימוש ב- WF כולל יכולת הגדרת חוקים עבור אישורים של גורמים שונים</t>
  </si>
  <si>
    <t>3. קבלת התראות על חריגה בתהליך</t>
  </si>
  <si>
    <t>4. שליחת משימות לדוא"ל</t>
  </si>
  <si>
    <t>5. תמיכה במגוון של כלים כמקובל בעולם הזרימה של תהליכים, כגון</t>
  </si>
  <si>
    <t>a. טיפול בנקודות החלטה (If-Then-Else), בחירה מרובה (Select If, Case) וכו'.</t>
  </si>
  <si>
    <t>b. יצירה של לולאות (Loops), כולל תנאים לכניסה וליציאה</t>
  </si>
  <si>
    <t>c. ניהול של משתנים לוגיים (Logical Operators -- And, Or, Not, etc).</t>
  </si>
  <si>
    <t>d. הגדרה של תנאי התחלה ושל תנאי סיום.</t>
  </si>
  <si>
    <t>e. הגדרות לוגיות של תלות בין תהליכים (תהליך לא יסתיים עד לסיום תהליך אחר) או ביצוע תהליכים במקביל באופן שניתן לשינוי וניהול ע"י ממשק אינטואטיבי ופשוט</t>
  </si>
  <si>
    <t>6. כל פעילות שמבוצעת בתהליך כל שהוא תתאפשר בכל פעולות CRUD (create,read,update,delete)</t>
  </si>
  <si>
    <t>7. המערכת תאפשר לאחר סיום WF להנפיק פרוטוקול המסכם את נתוני התהליך ותאפשר את שליחתו במייל וייצוא  לPFD</t>
  </si>
  <si>
    <r>
      <t>1.4.1.1.</t>
    </r>
    <r>
      <rPr>
        <sz val="7"/>
        <color theme="1"/>
        <rFont val="Times New Roman"/>
        <family val="1"/>
      </rPr>
      <t xml:space="preserve">                        </t>
    </r>
    <r>
      <rPr>
        <sz val="12"/>
        <color theme="1"/>
        <rFont val="Calibri"/>
        <family val="2"/>
      </rPr>
      <t>יש לאפשר הפרדה של התהליכים לשני שלבים 1. תהליך הזנה של החוקר/מוסד המחקר 2. תהליך הבא אחריו טיפול בבקשה שיבוצע ע"י עובד למ"ס כגון עובד היחידה להנגשת המידע, עובדי יחידות נושאיות בלמ"ס ויחידות נותנות שירות</t>
    </r>
  </si>
  <si>
    <r>
      <t>1.4.1.2.</t>
    </r>
    <r>
      <rPr>
        <sz val="7"/>
        <color theme="1"/>
        <rFont val="Times New Roman"/>
        <family val="1"/>
      </rPr>
      <t xml:space="preserve">                        </t>
    </r>
    <r>
      <rPr>
        <sz val="12"/>
        <color theme="1"/>
        <rFont val="Calibri"/>
        <family val="2"/>
      </rPr>
      <t>כל תהליך/בקשה שיוזן למערכת יהיה ניתן לעצירה באמצע התהליך ולהמשך ביצוע במועד מאוחר יותר תוך שמירת המידע שהוזן קודם (ובהתאם להנחיות אבטחת מידע)</t>
    </r>
  </si>
  <si>
    <r>
      <t>1.4.1.3.</t>
    </r>
    <r>
      <rPr>
        <sz val="7"/>
        <color theme="1"/>
        <rFont val="Times New Roman"/>
        <family val="1"/>
      </rPr>
      <t xml:space="preserve">                        </t>
    </r>
    <r>
      <rPr>
        <sz val="12"/>
        <color theme="1"/>
        <rFont val="Calibri"/>
        <family val="2"/>
      </rPr>
      <t>עבור כל תהליך ניתן יהיה להגדיר מי מבצע , האחראי, גורם מיודע (כל עדכון בבקשה או בקשה חדשה תשלח התראה כי נפתחה בקשה) וגורם מייעץ -יוכל להוסיף חוות דעתו על הבקשה באמצעות כלי שיתוף או באיזור יעוץ</t>
    </r>
  </si>
  <si>
    <r>
      <t>1.4.1.4.</t>
    </r>
    <r>
      <rPr>
        <sz val="7"/>
        <color theme="1"/>
        <rFont val="Times New Roman"/>
        <family val="1"/>
      </rPr>
      <t xml:space="preserve">                        </t>
    </r>
    <r>
      <rPr>
        <sz val="12"/>
        <color theme="1"/>
        <rFont val="Calibri"/>
        <family val="2"/>
      </rPr>
      <t>כל תהליך יהיה ניתן לעדכון ומחיקה (על פי הגדרות אפיון מפורט),יש לאפשר עדכון לפני השלמת התהליך או לאחר סיומו, עדכון בקשות לעיתים ידרוש טיפול חוזר בבקשה/אישור על ידי עובד יחידה להנגשת מידע או עובד למ"ס והכל בהתאם להגדרות שיגובשו יחד עם היחידה בשלב האפיון המפורט</t>
    </r>
  </si>
  <si>
    <r>
      <t>1.4.1.5.</t>
    </r>
    <r>
      <rPr>
        <sz val="7"/>
        <color theme="1"/>
        <rFont val="Times New Roman"/>
        <family val="1"/>
      </rPr>
      <t xml:space="preserve">                        </t>
    </r>
    <r>
      <rPr>
        <sz val="12"/>
        <color theme="1"/>
        <rFont val="Calibri"/>
        <family val="2"/>
      </rPr>
      <t>כל עדכון /התקדמות בתהליך הבקשה יקבל המשתמש שפתח את הבקשה עדכון במייל/SMS על התקדמות התהליך</t>
    </r>
  </si>
  <si>
    <r>
      <t>1.4.1.6.</t>
    </r>
    <r>
      <rPr>
        <sz val="7"/>
        <color theme="1"/>
        <rFont val="Times New Roman"/>
        <family val="1"/>
      </rPr>
      <t xml:space="preserve">                        </t>
    </r>
    <r>
      <rPr>
        <sz val="12"/>
        <color theme="1"/>
        <rFont val="Calibri"/>
        <family val="2"/>
      </rPr>
      <t>כלל התהליכים נתנים לדחיה/אישור/המתנה ובהתאם לבחירת המשתמש המוביל/המאשר</t>
    </r>
  </si>
  <si>
    <r>
      <t>1.4.1.7.</t>
    </r>
    <r>
      <rPr>
        <sz val="7"/>
        <color theme="1"/>
        <rFont val="Times New Roman"/>
        <family val="1"/>
      </rPr>
      <t xml:space="preserve">                        </t>
    </r>
    <r>
      <rPr>
        <sz val="12"/>
        <color theme="1"/>
        <rFont val="Calibri"/>
        <family val="2"/>
      </rPr>
      <t>עבור כל תהליך יהיה ניתן להגדיר אסקלציה לגורם מטפל אחר ובהתאם להגדרות אפיון מפורט</t>
    </r>
  </si>
  <si>
    <r>
      <t>1.4.1.8.</t>
    </r>
    <r>
      <rPr>
        <sz val="7"/>
        <color theme="1"/>
        <rFont val="Times New Roman"/>
        <family val="1"/>
      </rPr>
      <t xml:space="preserve">                        </t>
    </r>
    <r>
      <rPr>
        <sz val="12"/>
        <color theme="1"/>
        <rFont val="Calibri"/>
        <family val="2"/>
      </rPr>
      <t>רכיב הBPM  ישתלב באופן מלא עם רכיב הטפסים הדיגיטליים להשלמת התהליכים באופן ברור ונוח</t>
    </r>
  </si>
  <si>
    <r>
      <t>1.5.</t>
    </r>
    <r>
      <rPr>
        <sz val="7"/>
        <color theme="1"/>
        <rFont val="Times New Roman"/>
        <family val="1"/>
      </rPr>
      <t xml:space="preserve"> </t>
    </r>
    <r>
      <rPr>
        <b/>
        <sz val="12"/>
        <color theme="1"/>
        <rFont val="Calibri"/>
        <family val="2"/>
      </rPr>
      <t>מערכת ניהול זהויות רוחבית (IAM) (שלבים א' ב' וג' מתפתח עם התקדמות הפרויקט)</t>
    </r>
  </si>
  <si>
    <t>מסווגת ובלמ"ס</t>
  </si>
  <si>
    <t>תרשים קשרים וישויות במערכת:</t>
  </si>
  <si>
    <r>
      <t>1.5.1.1.</t>
    </r>
    <r>
      <rPr>
        <sz val="7"/>
        <color theme="1"/>
        <rFont val="Times New Roman"/>
        <family val="1"/>
      </rPr>
      <t xml:space="preserve">                        </t>
    </r>
    <r>
      <rPr>
        <sz val="12"/>
        <color theme="1"/>
        <rFont val="Calibri"/>
        <family val="2"/>
      </rPr>
      <t>משתמים חיצוניים מבנה ההרשאות יחולק למס' שלבים:</t>
    </r>
  </si>
  <si>
    <t>1. בקשת מחקר- כל מבקר מזוהה (בתהליך מול מערכת הזדהות ממשלתית)</t>
  </si>
  <si>
    <t>2. בקשות נוספות- חוקר מאושר- שעבר תהליך אישור שיוך למוסד</t>
  </si>
  <si>
    <t>3. פרויקט מחקר- מאושר לשימוש עבור קבוצת חוקרים מורשים לביצוע מחקר</t>
  </si>
  <si>
    <t xml:space="preserve">4. תחנה לביצוע פרויקט- תחנה וירטואלית מאושרת לשימוש ע"י חוקר מסויים ומקושרת לפרויקט מחקר. </t>
  </si>
  <si>
    <r>
      <t>1.5.1.2.</t>
    </r>
    <r>
      <rPr>
        <sz val="7"/>
        <color theme="1"/>
        <rFont val="Times New Roman"/>
        <family val="1"/>
      </rPr>
      <t xml:space="preserve">                        </t>
    </r>
    <r>
      <rPr>
        <sz val="12"/>
        <color theme="1"/>
        <rFont val="Calibri"/>
        <family val="2"/>
      </rPr>
      <t>משתמשים פנימיים- המערכת תנהל את כלל ההרשאות הפנים ארגוניות עבור כל קבוצות המשתמשים בארגון</t>
    </r>
  </si>
  <si>
    <r>
      <t>1.5.1.3.</t>
    </r>
    <r>
      <rPr>
        <sz val="7"/>
        <color theme="1"/>
        <rFont val="Times New Roman"/>
        <family val="1"/>
      </rPr>
      <t xml:space="preserve">                        </t>
    </r>
    <r>
      <rPr>
        <sz val="12"/>
        <color theme="1"/>
        <rFont val="Calibri"/>
        <family val="2"/>
      </rPr>
      <t>על המערכת לממש מודל הרשאות סטנדרטי של קבוצות, משתמשים, ופעולות באופן מרוכז עבור כלל המודולים והרכיבים במערכת</t>
    </r>
  </si>
  <si>
    <r>
      <t>1.5.1.4.</t>
    </r>
    <r>
      <rPr>
        <sz val="7"/>
        <color theme="1"/>
        <rFont val="Times New Roman"/>
        <family val="1"/>
      </rPr>
      <t xml:space="preserve">                        </t>
    </r>
    <r>
      <rPr>
        <sz val="12"/>
        <color theme="1"/>
        <rFont val="Calibri"/>
        <family val="2"/>
      </rPr>
      <t>יש להתייחס ולאפשר ניהול מרוכז של משתמשים מסוג מנהל מערכת (Admin) מיישם, עורך תוכן, ומשתמש קצה מסוגים שונים</t>
    </r>
  </si>
  <si>
    <r>
      <t>1.5.1.5.</t>
    </r>
    <r>
      <rPr>
        <sz val="7"/>
        <color theme="1"/>
        <rFont val="Times New Roman"/>
        <family val="1"/>
      </rPr>
      <t xml:space="preserve">                        </t>
    </r>
    <r>
      <rPr>
        <sz val="12"/>
        <color theme="1"/>
        <rFont val="Calibri"/>
        <family val="2"/>
      </rPr>
      <t>המערכת תתממשק באופן אפליקטיבי בין הרכיבים והמודולים המרכיבים את הפתרון בסביבות השונות ותעדכן לפי צורך את מערכות הAD בסביבה הרלוונטית בהתאם לבקשה</t>
    </r>
  </si>
  <si>
    <r>
      <t>1.5.1.6.</t>
    </r>
    <r>
      <rPr>
        <sz val="7"/>
        <color theme="1"/>
        <rFont val="Times New Roman"/>
        <family val="1"/>
      </rPr>
      <t xml:space="preserve">                        </t>
    </r>
    <r>
      <rPr>
        <sz val="12"/>
        <color theme="1"/>
        <rFont val="Calibri"/>
        <family val="2"/>
      </rPr>
      <t>המערכת תאפשר ניהול הרשאות שונות לחוקרים ועובדים שונים, בהתבסס על פרמטרים שונים בדאטה ובגורם המבקש, כגון תוכן הדאטה, ספק הנתונים, תחום הידע, ועוד</t>
    </r>
  </si>
  <si>
    <r>
      <t>1.5.1.7.</t>
    </r>
    <r>
      <rPr>
        <sz val="7"/>
        <color theme="1"/>
        <rFont val="Times New Roman"/>
        <family val="1"/>
      </rPr>
      <t xml:space="preserve">                        </t>
    </r>
    <r>
      <rPr>
        <sz val="12"/>
        <color theme="1"/>
        <rFont val="Calibri"/>
        <family val="2"/>
      </rPr>
      <t>ניהול המשתמשים יוגדר עם זמנים קצובים לשימוש לדוגמא: חוקר מאושר למשך שנה /שנתיים</t>
    </r>
  </si>
  <si>
    <r>
      <t>1.5.1.8.</t>
    </r>
    <r>
      <rPr>
        <sz val="7"/>
        <color theme="1"/>
        <rFont val="Times New Roman"/>
        <family val="1"/>
      </rPr>
      <t xml:space="preserve">                        </t>
    </r>
    <r>
      <rPr>
        <sz val="12"/>
        <color theme="1"/>
        <rFont val="Calibri"/>
        <family val="2"/>
      </rPr>
      <t>מערכת ניהול המשתמשים תושפע משלבים שונים בתהליכים שונים: לדוג: 1. פג תוקף לאישור חוקר במערכת- ניתוק החוקר מכל ההרשאות הפתוחות</t>
    </r>
  </si>
  <si>
    <r>
      <t>1.5.1.9.</t>
    </r>
    <r>
      <rPr>
        <sz val="7"/>
        <color theme="1"/>
        <rFont val="Times New Roman"/>
        <family val="1"/>
      </rPr>
      <t xml:space="preserve">                        </t>
    </r>
    <r>
      <rPr>
        <sz val="12"/>
        <color theme="1"/>
        <rFont val="Calibri"/>
        <family val="2"/>
      </rPr>
      <t xml:space="preserve">המערכת תנהל את כלל הבקשות להארכת שימוש בחדר מחקר/גישה מרחוק ותאפשר עדכון תאריך תפוגה להרשאות </t>
    </r>
  </si>
  <si>
    <r>
      <t>1.5.1.10.</t>
    </r>
    <r>
      <rPr>
        <sz val="7"/>
        <color theme="1"/>
        <rFont val="Times New Roman"/>
        <family val="1"/>
      </rPr>
      <t xml:space="preserve">                    </t>
    </r>
    <r>
      <rPr>
        <sz val="12"/>
        <color theme="1"/>
        <rFont val="Calibri"/>
        <family val="2"/>
      </rPr>
      <t>נדרשת תמיכה בדלגציה (התחזות משתמשים) על פי אפיון מפורט בו יתועד כל משתמש/קבוצת משתמשים הרשאים לבצע התחזות ובהתאם לאישורי אבטחת מידע</t>
    </r>
  </si>
  <si>
    <r>
      <t>1.5.1.11.</t>
    </r>
    <r>
      <rPr>
        <sz val="7"/>
        <color theme="1"/>
        <rFont val="Times New Roman"/>
        <family val="1"/>
      </rPr>
      <t xml:space="preserve">                    </t>
    </r>
    <r>
      <rPr>
        <sz val="12"/>
        <color rgb="FFFF0000"/>
        <rFont val="Calibri"/>
        <family val="2"/>
      </rPr>
      <t xml:space="preserve">סעיף להצגה: </t>
    </r>
    <r>
      <rPr>
        <sz val="12"/>
        <color theme="1"/>
        <rFont val="Calibri"/>
        <family val="2"/>
      </rPr>
      <t>על המציע להציג את מודל ההרשאות המלא ואופן תפקודו בין המערכות והסביבות השונות</t>
    </r>
  </si>
  <si>
    <r>
      <t>1.6.</t>
    </r>
    <r>
      <rPr>
        <sz val="7"/>
        <color theme="1"/>
        <rFont val="Times New Roman"/>
        <family val="1"/>
      </rPr>
      <t xml:space="preserve"> </t>
    </r>
    <r>
      <rPr>
        <b/>
        <sz val="12"/>
        <color theme="1"/>
        <rFont val="Calibri"/>
        <family val="2"/>
      </rPr>
      <t>דרישות רוחב (כלליות) (שלב א' ב' וג')</t>
    </r>
  </si>
  <si>
    <r>
      <t>1.6.1.</t>
    </r>
    <r>
      <rPr>
        <sz val="7"/>
        <color theme="1"/>
        <rFont val="Times New Roman"/>
        <family val="1"/>
      </rPr>
      <t xml:space="preserve">               </t>
    </r>
    <r>
      <rPr>
        <sz val="12"/>
        <color theme="1"/>
        <rFont val="Calibri"/>
        <family val="2"/>
      </rPr>
      <t>מודול ניטור פעילות, תחקור ובקרות</t>
    </r>
  </si>
  <si>
    <r>
      <t>1.</t>
    </r>
    <r>
      <rPr>
        <sz val="7"/>
        <color theme="1"/>
        <rFont val="Times New Roman"/>
        <family val="1"/>
      </rPr>
      <t xml:space="preserve">      </t>
    </r>
    <r>
      <rPr>
        <sz val="12"/>
        <color theme="1"/>
        <rFont val="Calibri"/>
        <family val="2"/>
      </rPr>
      <t>המערכת תכלול כלי לניטור של שימוש לא ראוי במערכת על כלל רכיביה ומערכותיה, כולל סביבת גישה מרחוק רכיב התשאול, פורטל החוקרים, סביבת הDATA LAKE</t>
    </r>
  </si>
  <si>
    <r>
      <t>2.</t>
    </r>
    <r>
      <rPr>
        <sz val="7"/>
        <color theme="1"/>
        <rFont val="Times New Roman"/>
        <family val="1"/>
      </rPr>
      <t xml:space="preserve">      </t>
    </r>
    <r>
      <rPr>
        <sz val="12"/>
        <color theme="1"/>
        <rFont val="Calibri"/>
        <family val="2"/>
      </rPr>
      <t xml:space="preserve">הניטור יבוצע במספר רמות: </t>
    </r>
  </si>
  <si>
    <r>
      <t>a.</t>
    </r>
    <r>
      <rPr>
        <sz val="7"/>
        <color theme="1"/>
        <rFont val="Times New Roman"/>
        <family val="1"/>
      </rPr>
      <t xml:space="preserve">      </t>
    </r>
    <r>
      <rPr>
        <sz val="12"/>
        <color theme="1"/>
        <rFont val="Calibri"/>
        <family val="2"/>
      </rPr>
      <t>ניטור טכנולוגיה- ניצול CPU , דיסקים - מקום פנוי, ספריות - כמות קבצים, זיכרון - מקום פנוי,</t>
    </r>
  </si>
  <si>
    <t xml:space="preserve">OS  Services, Web services,  Processes,  Log files, Event Log </t>
  </si>
  <si>
    <t>בניטור בסיסי נתונים יש לנטר גם תורים , Ports, Threads</t>
  </si>
  <si>
    <r>
      <t>b.</t>
    </r>
    <r>
      <rPr>
        <sz val="7"/>
        <color theme="1"/>
        <rFont val="Times New Roman"/>
        <family val="1"/>
      </rPr>
      <t xml:space="preserve">      </t>
    </r>
    <r>
      <rPr>
        <sz val="12"/>
        <color theme="1"/>
        <rFont val="Calibri"/>
        <family val="2"/>
      </rPr>
      <t>ניטור פעילות משתמש- שמירה אחסון ותיעוד פעולות משתמש כולל משתמשים אפליקטיביים, כניסות/יציאות, ביצוע דלגציות, והפניות לשירותים, דפים ואיזורים בכלל המערכות והמודולים המרכיבים את הפתרון הכולל</t>
    </r>
  </si>
  <si>
    <r>
      <t>c.</t>
    </r>
    <r>
      <rPr>
        <sz val="7"/>
        <color theme="1"/>
        <rFont val="Times New Roman"/>
        <family val="1"/>
      </rPr>
      <t xml:space="preserve">       </t>
    </r>
    <r>
      <rPr>
        <sz val="12"/>
        <color theme="1"/>
        <rFont val="Calibri"/>
        <family val="2"/>
      </rPr>
      <t>ניטור לצורך אבט"מ- המערכת תאסוף לוגים ותתממשק למערכת SIEM לצורך איתור וזיהוי פעולות זדוניות</t>
    </r>
  </si>
  <si>
    <t>התפתחות הגדרת הרכיבים והמודולים לניטור יתבצע בהתאם להתקדמות ההקמה במערכת</t>
  </si>
  <si>
    <r>
      <t>3.</t>
    </r>
    <r>
      <rPr>
        <sz val="7"/>
        <color rgb="FF000000"/>
        <rFont val="Times New Roman"/>
        <family val="1"/>
      </rPr>
      <t xml:space="preserve">      </t>
    </r>
    <r>
      <rPr>
        <sz val="12"/>
        <color rgb="FF000000"/>
        <rFont val="Calibri"/>
        <family val="2"/>
      </rPr>
      <t xml:space="preserve">ניתן יהיה להגדיר חוקים שעמידה בהם תייצר התרעה במערכת (למשל, אם לא מגיע מידע מממשק מסויים ב-5 שעות האחרונות יש ליצר התרעה). </t>
    </r>
  </si>
  <si>
    <r>
      <t>4.</t>
    </r>
    <r>
      <rPr>
        <sz val="7"/>
        <color rgb="FF000000"/>
        <rFont val="Times New Roman"/>
        <family val="1"/>
      </rPr>
      <t xml:space="preserve">      </t>
    </r>
    <r>
      <rPr>
        <sz val="12"/>
        <color rgb="FF000000"/>
        <rFont val="Calibri"/>
        <family val="2"/>
      </rPr>
      <t>ניתן יהיה להגדיר ספים שחריגה מהן תייצר התרעה במערכת (למשל אם נפח הדיסק מלא ביותר מ80%).</t>
    </r>
  </si>
  <si>
    <t>את ההתרעה ניתן יהיה להפיץ למשתמשי המערכת או למערכות חיצוניות.</t>
  </si>
  <si>
    <r>
      <t>5.</t>
    </r>
    <r>
      <rPr>
        <sz val="7"/>
        <color rgb="FF000000"/>
        <rFont val="Times New Roman"/>
        <family val="1"/>
      </rPr>
      <t xml:space="preserve">      </t>
    </r>
    <r>
      <rPr>
        <sz val="12"/>
        <color rgb="FF000000"/>
        <rFont val="Calibri"/>
        <family val="2"/>
      </rPr>
      <t>התראות ניטור שהפעילו תהליך תמיכה יתועדו מודול תמיכה בהתאם לסוג ההתראה בין אם תמיכה בין משתמש לעובד למ"ס ובין אם תמיכה בין עובד למ"ס לספק או ספקי משנה</t>
    </r>
  </si>
  <si>
    <r>
      <t>6.</t>
    </r>
    <r>
      <rPr>
        <sz val="7"/>
        <color rgb="FF000000"/>
        <rFont val="Times New Roman"/>
        <family val="1"/>
      </rPr>
      <t xml:space="preserve">      </t>
    </r>
    <r>
      <rPr>
        <sz val="12"/>
        <color rgb="FF000000"/>
        <rFont val="Calibri"/>
        <family val="2"/>
      </rPr>
      <t>ברכיב התשאול ובכלל, הניטור לא ישבית או יפריע לפעילות החוקר בהגדרת המחקר, אלא ישמש לוידוא כי לא מבוצעות במערכת שאילתות שמטרתן המקורית היא זיהוי מחדש של פרטים בדאטה.</t>
    </r>
  </si>
  <si>
    <r>
      <t>7.</t>
    </r>
    <r>
      <rPr>
        <sz val="7"/>
        <color rgb="FF000000"/>
        <rFont val="Times New Roman"/>
        <family val="1"/>
      </rPr>
      <t xml:space="preserve">      </t>
    </r>
    <r>
      <rPr>
        <sz val="12"/>
        <color rgb="FF000000"/>
        <rFont val="Calibri"/>
        <family val="2"/>
      </rPr>
      <t>הגדרת השבתת פעילות, דפים, מודולים או מערכות בעקבות התראת ניטור תבוצע בשלב האפיון המפורט</t>
    </r>
  </si>
  <si>
    <r>
      <t>8.</t>
    </r>
    <r>
      <rPr>
        <sz val="7"/>
        <color rgb="FF000000"/>
        <rFont val="Times New Roman"/>
        <family val="1"/>
      </rPr>
      <t xml:space="preserve">      </t>
    </r>
    <r>
      <rPr>
        <sz val="12"/>
        <color rgb="FF000000"/>
        <rFont val="Calibri"/>
        <family val="2"/>
      </rPr>
      <t>כלל המידע הנאסף במודול ניטור ידווח למודול DashBoard  ויהיה ניתן להפיק ממנו דוחות מסכמים, מפורטים, ולוחות KPI</t>
    </r>
    <r>
      <rPr>
        <sz val="12"/>
        <color theme="1"/>
        <rFont val="Calibri"/>
        <family val="2"/>
      </rPr>
      <t xml:space="preserve"> </t>
    </r>
  </si>
  <si>
    <r>
      <t>9.</t>
    </r>
    <r>
      <rPr>
        <sz val="7"/>
        <color rgb="FF000000"/>
        <rFont val="Times New Roman"/>
        <family val="1"/>
      </rPr>
      <t xml:space="preserve">      </t>
    </r>
    <r>
      <rPr>
        <sz val="12"/>
        <color rgb="FFFF0000"/>
        <rFont val="Calibri"/>
        <family val="2"/>
      </rPr>
      <t xml:space="preserve">סעיף להצגה: </t>
    </r>
    <r>
      <rPr>
        <sz val="12"/>
        <color theme="1"/>
        <rFont val="Calibri"/>
        <family val="2"/>
      </rPr>
      <t>איתור אנומליה בדגש על מצבי קיצון, זיהוי מגמות שליליות, סיוע באיתור ופתיחת צווארי בקבוק, וידוי משאבים נדרשים לתהליכים קריטיים.</t>
    </r>
  </si>
  <si>
    <r>
      <t>1.6.2.</t>
    </r>
    <r>
      <rPr>
        <sz val="7"/>
        <color theme="1"/>
        <rFont val="Times New Roman"/>
        <family val="1"/>
      </rPr>
      <t xml:space="preserve">               </t>
    </r>
    <r>
      <rPr>
        <sz val="12"/>
        <color theme="1"/>
        <rFont val="Calibri"/>
        <family val="2"/>
      </rPr>
      <t xml:space="preserve">שפות: נדרשת תמיכה בשפה העברית והאנגלית  וערבית להזנת/קבלת מידע למעט סביבת מערכת ניהולית בה גם הממשק החיצוני חייב להיות בשפה העברית </t>
    </r>
  </si>
  <si>
    <r>
      <t xml:space="preserve">סעיף להצגה: </t>
    </r>
    <r>
      <rPr>
        <sz val="12"/>
        <color theme="1"/>
        <rFont val="Calibri"/>
        <family val="2"/>
      </rPr>
      <t>על הספק לפרט את רכיבי המערכת הנתמכים בממשק משתמש בעברית ואילו באנגלית, עבור רכיבים/מערכות באנגלית יש לפרט משמעות המרה לעברית כולל כיון ויישור, ולפרט בפרק העלות תחת סעיף תמיכה בשפות את עלות ההמרה</t>
    </r>
  </si>
  <si>
    <r>
      <t>1.6.3.</t>
    </r>
    <r>
      <rPr>
        <sz val="7"/>
        <color theme="1"/>
        <rFont val="Times New Roman"/>
        <family val="1"/>
      </rPr>
      <t xml:space="preserve">               </t>
    </r>
    <r>
      <rPr>
        <sz val="12"/>
        <color theme="1"/>
        <rFont val="Calibri"/>
        <family val="2"/>
      </rPr>
      <t>חיפוש ואחזור מידע</t>
    </r>
  </si>
  <si>
    <r>
      <t>1.6.3.1.</t>
    </r>
    <r>
      <rPr>
        <sz val="7"/>
        <color theme="1"/>
        <rFont val="Times New Roman"/>
        <family val="1"/>
      </rPr>
      <t xml:space="preserve">                        </t>
    </r>
    <r>
      <rPr>
        <sz val="12"/>
        <color theme="1"/>
        <rFont val="Calibri"/>
        <family val="2"/>
      </rPr>
      <t>מנגנון חיפוש</t>
    </r>
  </si>
  <si>
    <t>המזמינה מעוניינת במנגנון חיפוש ידידותי, יעיל ופשוט למשתמש התומך בדרישות הבאות:</t>
  </si>
  <si>
    <r>
      <t>1.</t>
    </r>
    <r>
      <rPr>
        <sz val="7"/>
        <color theme="1"/>
        <rFont val="Times New Roman"/>
        <family val="1"/>
      </rPr>
      <t xml:space="preserve">      </t>
    </r>
    <r>
      <rPr>
        <sz val="12"/>
        <color theme="1"/>
        <rFont val="Calibri"/>
        <family val="2"/>
      </rPr>
      <t xml:space="preserve">חיפוש באמצעות מלל חופשי, מילות מפתח, חיפוש מורפולוגי – מנוע החיפוש יבצע חיפוש מורפולוגי לרבות הטיות, צורת רבים, כתיב מלא וכתיב חסר. לדוגמא: חיפוש "נוהל חדר מחקר" יניב גם תוצאות עבור "נהלים בחדרי מחקר".  </t>
    </r>
  </si>
  <si>
    <r>
      <t>2.</t>
    </r>
    <r>
      <rPr>
        <sz val="7"/>
        <color theme="1"/>
        <rFont val="Times New Roman"/>
        <family val="1"/>
      </rPr>
      <t xml:space="preserve">      </t>
    </r>
    <r>
      <rPr>
        <sz val="12"/>
        <color theme="1"/>
        <rFont val="Calibri"/>
        <family val="2"/>
      </rPr>
      <t xml:space="preserve">חיפוש בוליאני  - יכולת חיפוש של מונח ו/או חיבור של שני מונחים.    </t>
    </r>
  </si>
  <si>
    <r>
      <t>3.</t>
    </r>
    <r>
      <rPr>
        <sz val="7"/>
        <color theme="1"/>
        <rFont val="Times New Roman"/>
        <family val="1"/>
      </rPr>
      <t xml:space="preserve">      </t>
    </r>
    <r>
      <rPr>
        <sz val="12"/>
        <color theme="1"/>
        <rFont val="Calibri"/>
        <family val="2"/>
      </rPr>
      <t xml:space="preserve">בדיקת איות – המערכת תתמוך בבדיקת שגיאות איות ומתן מענה ע"פ האיות הנכון.    </t>
    </r>
  </si>
  <si>
    <r>
      <t>4.</t>
    </r>
    <r>
      <rPr>
        <sz val="7"/>
        <color theme="1"/>
        <rFont val="Times New Roman"/>
        <family val="1"/>
      </rPr>
      <t xml:space="preserve">      </t>
    </r>
    <r>
      <rPr>
        <sz val="12"/>
        <color theme="1"/>
        <rFont val="Calibri"/>
        <family val="2"/>
      </rPr>
      <t xml:space="preserve">תמיכה בכתיבה שגויה בשפה האנגלית – זיהוי מילת החיפוש בעברית ומתן תוצאות.  </t>
    </r>
  </si>
  <si>
    <r>
      <t>5.</t>
    </r>
    <r>
      <rPr>
        <sz val="7"/>
        <color theme="1"/>
        <rFont val="Times New Roman"/>
        <family val="1"/>
      </rPr>
      <t xml:space="preserve">      </t>
    </r>
    <r>
      <rPr>
        <sz val="12"/>
        <color theme="1"/>
        <rFont val="Calibri"/>
        <family val="2"/>
      </rPr>
      <t xml:space="preserve">הצגת אפשרויות להשלמת מלל חופשי ע"פ חיפושים נפוצים.    </t>
    </r>
  </si>
  <si>
    <r>
      <t>6.</t>
    </r>
    <r>
      <rPr>
        <sz val="7"/>
        <color theme="1"/>
        <rFont val="Times New Roman"/>
        <family val="1"/>
      </rPr>
      <t xml:space="preserve">      </t>
    </r>
    <r>
      <rPr>
        <sz val="12"/>
        <color theme="1"/>
        <rFont val="Calibri"/>
        <family val="2"/>
      </rPr>
      <t>חיפוש מתקדם - ביצוע חיפוש מתקדם מובנה על פי עולמות תוכן/קטגוריות שיוגדרו מראש.</t>
    </r>
    <r>
      <rPr>
        <b/>
        <sz val="12"/>
        <color theme="1"/>
        <rFont val="Calibri"/>
        <family val="2"/>
      </rPr>
      <t xml:space="preserve"> </t>
    </r>
  </si>
  <si>
    <r>
      <t>1.6.3.2.</t>
    </r>
    <r>
      <rPr>
        <sz val="7"/>
        <color theme="1"/>
        <rFont val="Times New Roman"/>
        <family val="1"/>
      </rPr>
      <t xml:space="preserve">                        </t>
    </r>
    <r>
      <rPr>
        <sz val="12"/>
        <color theme="1"/>
        <rFont val="Calibri"/>
        <family val="2"/>
      </rPr>
      <t xml:space="preserve">חיפוש "חכם" </t>
    </r>
  </si>
  <si>
    <r>
      <t>1.</t>
    </r>
    <r>
      <rPr>
        <sz val="7"/>
        <color theme="1"/>
        <rFont val="Times New Roman"/>
        <family val="1"/>
      </rPr>
      <t xml:space="preserve">      </t>
    </r>
    <r>
      <rPr>
        <sz val="12"/>
        <color theme="1"/>
        <rFont val="Calibri"/>
        <family val="2"/>
      </rPr>
      <t xml:space="preserve">פופולריות פריט המידע – הצגת פריטי מידע ע"פ מספר הצפיות בפריט מידע </t>
    </r>
  </si>
  <si>
    <r>
      <t>2.</t>
    </r>
    <r>
      <rPr>
        <sz val="7"/>
        <color theme="1"/>
        <rFont val="Times New Roman"/>
        <family val="1"/>
      </rPr>
      <t xml:space="preserve">      </t>
    </r>
    <r>
      <rPr>
        <sz val="12"/>
        <color theme="1"/>
        <rFont val="Calibri"/>
        <family val="2"/>
      </rPr>
      <t xml:space="preserve">רלוונטיות – הצגת פריט המידע ע"פ מילות חיפוש שהוקשו ולרוב נבחר פריט מידע זה.    </t>
    </r>
  </si>
  <si>
    <r>
      <t>3.</t>
    </r>
    <r>
      <rPr>
        <sz val="7"/>
        <color theme="1"/>
        <rFont val="Times New Roman"/>
        <family val="1"/>
      </rPr>
      <t xml:space="preserve">      </t>
    </r>
    <r>
      <rPr>
        <sz val="12"/>
        <color theme="1"/>
        <rFont val="Calibri"/>
        <family val="2"/>
      </rPr>
      <t xml:space="preserve">הצגת פריטי מידע ותוצאות חיפוש בהתאם לכמות האיזכורים של המידע עליו בוצע חיפוש.    </t>
    </r>
  </si>
  <si>
    <r>
      <t>4.</t>
    </r>
    <r>
      <rPr>
        <sz val="7"/>
        <color theme="1"/>
        <rFont val="Times New Roman"/>
        <family val="1"/>
      </rPr>
      <t xml:space="preserve">      </t>
    </r>
    <r>
      <rPr>
        <sz val="12"/>
        <color theme="1"/>
        <rFont val="Calibri"/>
        <family val="2"/>
      </rPr>
      <t>הצגת פריטי מידע ותוצאות חיפוש בהתאם למאפייני והרשאות המשתמש</t>
    </r>
  </si>
  <si>
    <r>
      <t>1.6.4.</t>
    </r>
    <r>
      <rPr>
        <sz val="7"/>
        <color theme="1"/>
        <rFont val="Times New Roman"/>
        <family val="1"/>
      </rPr>
      <t xml:space="preserve">               </t>
    </r>
    <r>
      <rPr>
        <sz val="12"/>
        <color theme="1"/>
        <rFont val="Calibri"/>
        <family val="2"/>
      </rPr>
      <t>חתימות אלקטרוניות / דיגיטליות</t>
    </r>
  </si>
  <si>
    <r>
      <t>1.</t>
    </r>
    <r>
      <rPr>
        <sz val="7"/>
        <color theme="1"/>
        <rFont val="Times New Roman"/>
        <family val="1"/>
      </rPr>
      <t xml:space="preserve">      </t>
    </r>
    <r>
      <rPr>
        <sz val="12"/>
        <color theme="1"/>
        <rFont val="Calibri"/>
        <family val="2"/>
      </rPr>
      <t>ממשק מול מערכת חתימות אלקטרוניות יבוצע מול ספק מאושר על ידי משרד המשפטים</t>
    </r>
  </si>
  <si>
    <r>
      <t>2.</t>
    </r>
    <r>
      <rPr>
        <sz val="7"/>
        <color theme="1"/>
        <rFont val="Times New Roman"/>
        <family val="1"/>
      </rPr>
      <t xml:space="preserve">      </t>
    </r>
    <r>
      <rPr>
        <sz val="12"/>
        <color theme="1"/>
        <rFont val="Calibri"/>
        <family val="2"/>
      </rPr>
      <t>ככלל, לא מתוכנן הנפקת כרטיסים חכמים לחוקרים, אלו יעברו תהליכי זיהוי כפי שהוגדרו בתהליך הזיהוי, דרישה לחתימה מצד החוקרים תבוצע באופן דיגיטלי, ולעיתים ידרש מהחוקר להעביר פרוטוקול בקשה חתום בדואר. מסמך זה יסרק למערכת ויהווה אסמכתא לבקשה</t>
    </r>
  </si>
  <si>
    <r>
      <t>3.</t>
    </r>
    <r>
      <rPr>
        <sz val="7"/>
        <color theme="1"/>
        <rFont val="Times New Roman"/>
        <family val="1"/>
      </rPr>
      <t xml:space="preserve">      </t>
    </r>
    <r>
      <rPr>
        <sz val="12"/>
        <color theme="1"/>
        <rFont val="Calibri"/>
        <family val="2"/>
      </rPr>
      <t>חתימות אלקטרוניות ישולבו בפעילות משתמשים כגון: עובדי למ"ס מיחידות נושאיות, נותנות שירות ויחידות טכניות</t>
    </r>
  </si>
  <si>
    <r>
      <t>4.</t>
    </r>
    <r>
      <rPr>
        <sz val="7"/>
        <color theme="1"/>
        <rFont val="Times New Roman"/>
        <family val="1"/>
      </rPr>
      <t xml:space="preserve">      </t>
    </r>
    <r>
      <rPr>
        <sz val="12"/>
        <color theme="1"/>
        <rFont val="Calibri"/>
        <family val="2"/>
      </rPr>
      <t xml:space="preserve">על הספק לאפשר בשלב ראשון חתימה דיגיטלית גם עבור עובדי למ"ס, ובהתאם לבחירת המזמינה לשלב זיהוי עובדי למ"ס על ידי כרטיס חכם בממשק מול ספקים </t>
    </r>
    <r>
      <rPr>
        <sz val="12"/>
        <color rgb="FFFF0000"/>
        <rFont val="Calibri"/>
        <family val="2"/>
      </rPr>
      <t>מורשים</t>
    </r>
    <r>
      <rPr>
        <sz val="12"/>
        <color theme="1"/>
        <rFont val="Calibri"/>
        <family val="2"/>
      </rPr>
      <t xml:space="preserve"> כגון COMSING</t>
    </r>
  </si>
  <si>
    <r>
      <t>5.</t>
    </r>
    <r>
      <rPr>
        <sz val="7"/>
        <color theme="1"/>
        <rFont val="Times New Roman"/>
        <family val="1"/>
      </rPr>
      <t xml:space="preserve">      </t>
    </r>
    <r>
      <rPr>
        <sz val="12"/>
        <color theme="1"/>
        <rFont val="Calibri"/>
        <family val="2"/>
      </rPr>
      <t>יש לתמחר בנפרד בפרק העלות שילוב זיהוי וחתימה אלקטרונית ע"י כרטיס חכם</t>
    </r>
  </si>
  <si>
    <t>אפליקטיבי</t>
  </si>
  <si>
    <t>סביבה</t>
  </si>
  <si>
    <t>רכיב</t>
  </si>
  <si>
    <t>פורטל חוקרים</t>
  </si>
  <si>
    <t>#</t>
  </si>
  <si>
    <t>בעל תפקיד</t>
  </si>
  <si>
    <t>עלות שעת עבודה בש"ח אחרי הנחה</t>
  </si>
  <si>
    <t>מנתח מערכות</t>
  </si>
  <si>
    <t>מפתח תוכנה/מיישם</t>
  </si>
  <si>
    <t>בודק תוכנה</t>
  </si>
  <si>
    <t>איש צוות סיסטם/מתכנת מערכות הפעלה</t>
  </si>
  <si>
    <t>מומחה UI UX</t>
  </si>
  <si>
    <t>Data Engineer</t>
  </si>
  <si>
    <t>מיישם אבטחת מידע</t>
  </si>
  <si>
    <t>מדריך/מטמיע (מלווה OJT)</t>
  </si>
  <si>
    <t>סעיף</t>
  </si>
  <si>
    <t>הערות</t>
  </si>
  <si>
    <t>תכולת שירותים</t>
  </si>
  <si>
    <t>תיאור מפורט</t>
  </si>
  <si>
    <t>עלות חבילת עבודה בודדת</t>
  </si>
  <si>
    <t>פיתוח ממשק פשוט</t>
  </si>
  <si>
    <t>פיתוח ממשק רגיל</t>
  </si>
  <si>
    <t>פיתוח ממשק מורכב</t>
  </si>
  <si>
    <t>שינוי פשוט לממשק קיים</t>
  </si>
  <si>
    <t>שינוי רגיל לממשק קיים</t>
  </si>
  <si>
    <t>שינוי מורכב לממשק קיים</t>
  </si>
  <si>
    <t>אפיון ויישום של דוח/שאילתה פשוט</t>
  </si>
  <si>
    <t>לדוגמא: יישום דוחות / שאילתות המבוססים על טבלה אחת עיקרית עם קישור לפי הצורך לטבלאות ערכים והצגה ויזואלית פשוטה של גרפים כולל אפשרות להצגתם בדשבורד.</t>
  </si>
  <si>
    <t>אפיון ויישום של דוח/ שאילתה רגיל</t>
  </si>
  <si>
    <t>אפיון ויישום של דוח/ שאילתה מורכב</t>
  </si>
  <si>
    <t>שינוי פשוט בדוח/ שאילתה קיימים</t>
  </si>
  <si>
    <t>כלל השינויים בדוח קיים הכוללים למשל, הוספת שדות נוספים, הוספת אפשרות חיתוך נוספים וכו'</t>
  </si>
  <si>
    <t>שינוי רגיל בדוח/ שאילתה קיימים</t>
  </si>
  <si>
    <t>שינוי מורכב בדוח/  שאילתה קיימים</t>
  </si>
  <si>
    <t>כלל השינויים בדוח קיים הכוללים למשל, הוספת גרפים מתקדמים, הוספת נתונים מיותר מטבלה עיקרית אחת וכו'.</t>
  </si>
  <si>
    <t>אפיון ויישום של דשבורד פשוט</t>
  </si>
  <si>
    <t>לדוגמא: יישום דשבורד סטטי הכולל סוגי דוחות שונים בתצוגה גראפית ו/או טבלאית.</t>
  </si>
  <si>
    <t>אפיון ויישום של דשבורד רגיל</t>
  </si>
  <si>
    <t>אפיון ויישום של דשבורד מורכב</t>
  </si>
  <si>
    <t>לדוגמא: יישום תהליך עם עד 10 שלבים, גורם מאשר אחד, ממשק אחד, טופס אחד (טפסים וממשקים יפותחו בנפרד).</t>
  </si>
  <si>
    <t>לדוגמא: יישום תהליך עם 11-20 שלבים, 2-5 גורמים מאשרים, 2-3 ממשקים, 2-3 טפסים (טפסים וממשקים יפותחו בנפרד).</t>
  </si>
  <si>
    <t>לדוגמא: יישום תהליך עם מעל 20 שלבים, מעל 5 גורמים מאשרים, מעל 3 ממשקים, מעל 3 טפסים (טפסים וממשקים יפותחו בנפרד).</t>
  </si>
  <si>
    <t>אפיון ויישום טופס פשוט</t>
  </si>
  <si>
    <t>לדוגמא: יישום טופס חדש עם עד 15 שדות קלט, טופס ללא פיצולים (הכוונה בפיצול היא לכך שמילוי שדה מסוים גורם לפתיחת הזנת מידע נוסף).</t>
  </si>
  <si>
    <t>אפיון ויישום טופס רגיל</t>
  </si>
  <si>
    <t>לדוגמא: יישום טופס חדש עם עד 30 שדות קלט, טופס עם עד 5 פיצולים לנתונים נוספים בתלות במילוי שדה מסוים.</t>
  </si>
  <si>
    <t>אפיון ויישום טופס מורכב</t>
  </si>
  <si>
    <t>לדוגמא: יישום טופס חדש עם מעל 30 שדות קלט, טופס עם מעל 5 פיצולים לנתונים נוספים בתלות במילוי שדה מסוים.</t>
  </si>
  <si>
    <t>שינוי פשוט לטופס קיים</t>
  </si>
  <si>
    <t>כלל השינויים בטופס הכוללים למשל, הוספת עד 5 שדות קלט נוספים, הוספת פיצול.</t>
  </si>
  <si>
    <t>שינוי רגיל לטופס קיים</t>
  </si>
  <si>
    <t>כלל השינויים בטופס הכוללים למשל, הוספת 5-10 שדות קלט נוספים, הוספת 2-5 פיצולים.</t>
  </si>
  <si>
    <t>שינוי מורכב לטופס קיים</t>
  </si>
  <si>
    <t>כלל השינויים בטופס הכוללים למשל, הוספת מעל 10 שדות קלט נוספים, הוספת מעל 5 פיצולים.</t>
  </si>
  <si>
    <t>אפיון ויישום תבנית לניהול ידע</t>
  </si>
  <si>
    <t>שינוי תבנית לניהול ידע</t>
  </si>
  <si>
    <t>הקמת קפסולה פשוטה</t>
  </si>
  <si>
    <t>הקמת קפסולה מורכבת</t>
  </si>
  <si>
    <t>אפיון ויישום תוכנית סטנדרטיזציה/הרמוניזציה פשוטה</t>
  </si>
  <si>
    <t>לדוגמא: כתיבת תוכנית סטנדרטיזציה/הרמוניזציה המתבססת על ביטויים לוגיים והגדרת פרמטרים קבועים</t>
  </si>
  <si>
    <t>אפיון ויישום תוכנית סטנדרטיזציה/הרמוניזציה רגילה</t>
  </si>
  <si>
    <t>לדוגמא: כתיבת תוכנית סטנדרטיזציה/הרמוניזציה המתבססת על ביטויים לוגיים והגדרת פרמטרים קבועים ומשלבת יכולות הסקה אוטומטיות כגון: מילים נרדפות, הטיות שונות, תרגום וכו'</t>
  </si>
  <si>
    <t>אפיון ויישום תוכנית סטנדרטיזציה/הרמוניזציה מורכבת</t>
  </si>
  <si>
    <t>לדוגמא: כתיבת תוכנית סטנדרטיזציה/הרמוניזציה המתבססת על ביטויים לוגיים והגדרת פרמטרים קבועים, יכולות הסקה אוטומטיות כגון: מילים נרדפות, הטיות שונות, תרגום וכו' , אלגוריתמים ללמידת מכונה</t>
  </si>
  <si>
    <t>שינוי תוכנית סטנדרטיזציה/ הרמוניזציה פשוטה</t>
  </si>
  <si>
    <t>הוספה/ שינוי עד 10 שדות בתוכנית עם שמירה על מבנה התוכנית</t>
  </si>
  <si>
    <t>שינוי תוכנית סטנדרטיזציה/ הרמוניזציה רגילה</t>
  </si>
  <si>
    <t>הוספה/שינוי בין 10-20 שדות בתוכנית או הפרדת תוכנית ל2 תוכניות שונות</t>
  </si>
  <si>
    <t>שינוי תוכנית סטנדרטיזציה/הרמוניזציה מורכבת</t>
  </si>
  <si>
    <t>אפיון והקמת ישות פשוטה במערכת אחסון מרכזית</t>
  </si>
  <si>
    <t xml:space="preserve">ישות המכילה מידע מתקופות זמן שונות על בסיס 1-3 מאגרי נתונים </t>
  </si>
  <si>
    <t>אפיון והקמת ישות רגילה במערכת אחסון מרכזית</t>
  </si>
  <si>
    <t>אפיון והקמת ישות מורכבת במערכת אחסון מרכזית</t>
  </si>
  <si>
    <t>פיתוח ממשק ברמת מורכבות נמוכה.לדוגמא: טעינת קבצים ב-Offline</t>
  </si>
  <si>
    <t>הדרכה בקבוצות</t>
  </si>
  <si>
    <t>עלות הדרכה פרונטאלית בכיתה של עד 15 משתתפים באתר הלקוח (חצי יום - 5 שעות)</t>
  </si>
  <si>
    <t>עלות הדרכה פרונטאלית בכיתה של עד 15 משתתפים באתר הלקוח (יום - 9 שעות)</t>
  </si>
  <si>
    <t>הכשרת מיישם</t>
  </si>
  <si>
    <t>הכשרת מפתח  עתידי ואופציונאלי</t>
  </si>
  <si>
    <t>תקשורת</t>
  </si>
  <si>
    <t>סה"כ עלות הכנת חומרי הדרכה מפורטים ומאושרים לשלב א'
(בכלל זה, הכנת ההדרכה והחומרים כולל חוברות הדרכה, מצגות, דף הנחיות לפעולות מרכזיות וכדו').</t>
  </si>
  <si>
    <t>סה"כ עלות הכנת חומרי הדרכה מפורטים ומאושרים לשלב ב'
(בכלל זה, הכנת ההדרכה והחומרים כולל חוברות הדרכה, מצגות, דף הנחיות לפעולות מרכזיות וכדו').</t>
  </si>
  <si>
    <t>סה"כ עלות הכנת חומרי הדרכה מפורטים ומאושרים לשלב ג'
(בכלל זה, הכנת ההדרכה והחומרים כולל חוברות הדרכה, מצגות, דף הנחיות לפעולות מרכזיות וכדו').</t>
  </si>
  <si>
    <t>תיאור פעילות</t>
  </si>
  <si>
    <t>הדרכה של כ 20 עובדי למ"ס לשלב א'- יום מרוכז + OJT</t>
  </si>
  <si>
    <t>הדרכה של כ 20 עובדי למ"ס לשלב ג'- יום מרוכז + OJT</t>
  </si>
  <si>
    <t>הדרכה של כ 40 עובדי למ"ס לשלב ב'- 2 ימים  מרוכזים (20 ליום)  + OJT</t>
  </si>
  <si>
    <t>הדרכה והטמעה</t>
  </si>
  <si>
    <t>עלות כוללת</t>
  </si>
  <si>
    <t>הוספת משתמש לקפסולה קיימת</t>
  </si>
  <si>
    <t>שרידות מלאה לקו תקשורת של רשת הAPN וספק הAPN להמשכיות עסקית</t>
  </si>
  <si>
    <t>הגדלת חבילת הגלישה למשתמש בודד</t>
  </si>
  <si>
    <t>הגדלת חבילת הגלישה ל50 משתמשים</t>
  </si>
  <si>
    <t>הגדלת חבילת הגלישה ברשת APN לתחנת קצה (SIM) ב1GB</t>
  </si>
  <si>
    <t>הגדלת חבילת הגלישה ברשת APN לתחנת קצה (SIM) ב10GB</t>
  </si>
  <si>
    <t>הגדלת חבילת הגלישה ברשת APN (SIM) ב10GB לכל תחנת קצה</t>
  </si>
  <si>
    <t>ישות המכילה מידע מתקופות זמן שונות על בסיס 4-5 מאגרי מידע שונים</t>
  </si>
  <si>
    <t>ישות המכילה מידע מתקופות זמן שונות על בסיס 6 ומעלה מאגרי מידע שונים</t>
  </si>
  <si>
    <t>הוספה/שינוי למעלה מ 21 שדות בתוכנית או הפרדת תוכנית מעל ל 4 תוכניות שונות</t>
  </si>
  <si>
    <t>הקמה</t>
  </si>
  <si>
    <t>ניהול</t>
  </si>
  <si>
    <t>כמות לתקופת הקמה</t>
  </si>
  <si>
    <t>עלות הדרכות לתקופת הקמה</t>
  </si>
  <si>
    <t>עלות ליחידה</t>
  </si>
  <si>
    <t>Data Scientist</t>
  </si>
  <si>
    <t>סוג הרכיב</t>
  </si>
  <si>
    <t>חומרה/תוכנה</t>
  </si>
  <si>
    <t>סיווג</t>
  </si>
  <si>
    <t>אבטחת מידע/שירות</t>
  </si>
  <si>
    <t>יחידת מדידה לצורך רישוי</t>
  </si>
  <si>
    <t>דמי שימוש שנתיים</t>
  </si>
  <si>
    <t>אופציה א'</t>
  </si>
  <si>
    <t>אופציה ב'</t>
  </si>
  <si>
    <t>עלות רישוי חד פעמית לא מוגבלת בזמן</t>
  </si>
  <si>
    <t>תיאור יחידת מדידה</t>
  </si>
  <si>
    <t>מינימום רישוי נדרש</t>
  </si>
  <si>
    <t>שם הרכיב</t>
  </si>
  <si>
    <t>מספר סידורי</t>
  </si>
  <si>
    <t>מותאם למספר סדורי שיוצג במענה למכרז במפרט הטכני</t>
  </si>
  <si>
    <t>רמה 1</t>
  </si>
  <si>
    <t>רמה 2</t>
  </si>
  <si>
    <t>רמה 3</t>
  </si>
  <si>
    <t>נפח הנתונים בתום ההקמה</t>
  </si>
  <si>
    <t>נפח נתונים המוכנס למערכת בשנה</t>
  </si>
  <si>
    <t>כמות עולמות התוכן במערכת</t>
  </si>
  <si>
    <t>כמות שנתית של אינסטנסים (הרצות) של ממשקים</t>
  </si>
  <si>
    <t>כמות שנתית מצטברת של שעות חישוב</t>
  </si>
  <si>
    <t>2T</t>
  </si>
  <si>
    <t>מספר משתמשים</t>
  </si>
  <si>
    <t>מרכיבי שימוש לפי רמות</t>
  </si>
  <si>
    <t>הדרכה של כ50 חוקרים לשלב א' 7 ימים מרוכזים (20 ליום) + הדרכת OJT</t>
  </si>
  <si>
    <t>הדרכה של כ50 חוקרים לשלב ב' 7 ימים מרוכזים(20 ליום) + הדרכת OJT</t>
  </si>
  <si>
    <t>הכשרת מיישם - תוכנה עבור סביבת אגם מידע</t>
  </si>
  <si>
    <t>הכשרת מיישם אבטחת מידע עבור אגם מידע</t>
  </si>
  <si>
    <t>הכשרת איש סיסטם עבור סביבת אגם מידע</t>
  </si>
  <si>
    <t>הכשרת מיישם - תוכנה עבור סביבת גישה מרחוק</t>
  </si>
  <si>
    <t>הכשרת מיישם אבטחת מידע עבור גישה מרחוק</t>
  </si>
  <si>
    <t>הכשרת איש סיסטם עבור סביבת גישה מרחוק</t>
  </si>
  <si>
    <t>הכשרת מיישם - תוכנה עבור סביבות ניהול ופורטל</t>
  </si>
  <si>
    <t>הכשרת מיישם אבטחת מידע עבור סביבות ניהול ופורטל</t>
  </si>
  <si>
    <t>הכשרת איש סיסטם עבור סביבות ניהול ופורטל</t>
  </si>
  <si>
    <t>סה"כ סביבת אגם מידע</t>
  </si>
  <si>
    <t>סה"כ סביבת גישה מרחוק</t>
  </si>
  <si>
    <t>סה"כ סביבת ניהול ופורטל</t>
  </si>
  <si>
    <t>הכשרה של איש סיסטם ואבט"מ</t>
  </si>
  <si>
    <t>סה"כ עלות</t>
  </si>
  <si>
    <t>הכשרת עובד מטעם הלמ"ס לביצוע פיתוח תוך שימוש בכלי פיתוח ובערכת SDK של המערכת.</t>
  </si>
  <si>
    <t>הכשרת עובד מטעם הלמ"ס לביצוע יישום דו"חות, תהליכים, דשבורדים וכדומה, באמצעות קסטומיזציה בלבד עם הכלים המובנים במערכת, ללא צורך בפיתוח או שימוש ב- Scriptים.</t>
  </si>
  <si>
    <t>סה"כ הערכת עלות לביצוע חבילות עבודה</t>
  </si>
  <si>
    <t>תעריף גג</t>
  </si>
  <si>
    <t>סה"כ עלות שעה משוקללת</t>
  </si>
  <si>
    <t>הערכת כמות בנק שעות לצורך TCO השוואת הצעות</t>
  </si>
  <si>
    <t>סה"כ עלות בנק שעות לTCO השוואת הצעות</t>
  </si>
  <si>
    <t>אגם מידע- תשתית נתונים אחודה</t>
  </si>
  <si>
    <t>גישה מרחוק</t>
  </si>
  <si>
    <t>חומרה</t>
  </si>
  <si>
    <t>תוכנה</t>
  </si>
  <si>
    <t>אבטחת מידע</t>
  </si>
  <si>
    <t>שירות</t>
  </si>
  <si>
    <t>נפח</t>
  </si>
  <si>
    <t>רישוי לפי משתמש</t>
  </si>
  <si>
    <t>יכולות עיבוד</t>
  </si>
  <si>
    <t>מומחה כלי התממה וסינטטיקה</t>
  </si>
  <si>
    <t>מנהל פרויקט</t>
  </si>
  <si>
    <t>ארכיטקט</t>
  </si>
  <si>
    <t>מנהל אבטחת מידע</t>
  </si>
  <si>
    <t>מנהל פרויקט הדרכה</t>
  </si>
  <si>
    <t>CDO</t>
  </si>
  <si>
    <t>פיתוח ממשק ברמת מורכבות בינונית למערכת רוחבית או מקומית. לדוגמה: העברת נתונים ב- webservices למערכת קיימת.</t>
  </si>
  <si>
    <t>פיתוח ממשק ברמת מורכבות גבוהה למערכת רוחבית או מקומית. לדוגמה: חיבור שוטף למספר services והתאמת מבנה נתונים למערכת קיימת.</t>
  </si>
  <si>
    <t>שינוי ממשק ברמת מורכבות נמוכה.  לדוגמא: שינוי מבנה קובץ לטעינה ב-Offline</t>
  </si>
  <si>
    <t>שינוי ממשק ברמת מורכבות בינונית למערכת רוחבית או מקומית. לדוגמה: שינוי ב-webservices למערכת קיימת.</t>
  </si>
  <si>
    <t>שינוי ממשק ברמת מורכבות גבוהה למערכת רוחבית או מקומית. לדוגמה: הוספת service-ים לממשק קיים כולל שינוי מתאים במבנה הנתונים.</t>
  </si>
  <si>
    <t>לדוגמא: יישום דוחות / שאילתות עם מידע המופק לכל היותר 2 טבלאות עיקריות (כולל טבלתPIVOT) וקישור לפי הצורך לטבלאות ערכים והצגה ויזואלית רגילה באמצעות גרפים מתקדמים, כולל אפשרות להצגתם בדשבורד.</t>
  </si>
  <si>
    <t>לדוגמא: יישום דוחות / שאילתות עם מידע המופק מיותר מ- 2 טבלאות עיקריות (כולל טבלאותPIVOT) וקישור לפי הצורך לטבלאות ערכים והצגה ויזואלית עשירה באמצעות גרפים מתקדמים, כולל אפשרות להצגתם בדשבורד.</t>
  </si>
  <si>
    <t>כלל השינויים בדוח קיים הכוללים למשל, הוספת נתונים מטבלה עיקרית נוספת, הוספתDRILL DOWN לרשימות מידע מתאימות וכו'.</t>
  </si>
  <si>
    <t>לדוגמא: יישום דשבורד דינמי הכולל סוגי דוחות שונים עם אפשרותDRILL DOWNלרשימות המידע המתאימות.</t>
  </si>
  <si>
    <t>לדוגמא: יישום דשבורד דינמי, הכולל סוגי דוחות שונים עם אפשרות DRILL DOWN לתצוגות גראפיות של מידע מפורט יותר.</t>
  </si>
  <si>
    <t>הוספת תהליך WF פשוט</t>
  </si>
  <si>
    <t>הוספת תהליך WF רגיל</t>
  </si>
  <si>
    <t>הוספת תהליך WF מורכב</t>
  </si>
  <si>
    <t>שינוי תהליך WF קיים פשוט</t>
  </si>
  <si>
    <t>כלל השינויים בתהליך WF הכוללים לדוגמא, הוספת 1-2 שלבים, הוספת גורם מאשר אחד, הוספת ממשק אחד ו/או הוספת טופס אחד (טפסים וממשקים יפותחו בנפרד).</t>
  </si>
  <si>
    <t>שינוי תהליך WF קיים רגיל</t>
  </si>
  <si>
    <t>כלל השינויים בתהליך WF הכוללים לדוגמא, הוספת 3-5 שלבים, הוספת 2-3 גורמים מאשרים, הוספת 2-3 ממשקים, הוספת 2-3 טפסים (טפסים וממשקים יפותחו בנפרד).</t>
  </si>
  <si>
    <t>שינוי תהליך WF קיים מורכב</t>
  </si>
  <si>
    <t>כלל השינויים בתהליך WF הכוללים לדוגמא, הוספת מעל 5 שלבים, הוספת מעל 3 גורמים מאשרים, הוספת מעל 3 ממשקים, הוספת מעל 3 טפסים (טפסים וממשקים יפותחו בנפרד).</t>
  </si>
  <si>
    <t>סביבת אגם מידע</t>
  </si>
  <si>
    <t>סביבת גישה מרחוק</t>
  </si>
  <si>
    <t>סביבת ניהול ופורטל</t>
  </si>
  <si>
    <t>חבילות עבודה</t>
  </si>
  <si>
    <t>בנק שעות</t>
  </si>
  <si>
    <t>תחזוקה</t>
  </si>
  <si>
    <t>הגירה לענן</t>
  </si>
  <si>
    <t>הקמה של מערכת SIEM</t>
  </si>
  <si>
    <t>הקמה של מערכת IDM</t>
  </si>
  <si>
    <r>
      <t>1.1.1.1.2</t>
    </r>
    <r>
      <rPr>
        <sz val="7"/>
        <color theme="1"/>
        <rFont val="Times New Roman"/>
        <family val="1"/>
      </rPr>
      <t xml:space="preserve">             </t>
    </r>
    <r>
      <rPr>
        <b/>
        <sz val="12"/>
        <color theme="1"/>
        <rFont val="David"/>
        <family val="2"/>
      </rPr>
      <t>חבילות עבודה תשתיתיות/תקשורת</t>
    </r>
  </si>
  <si>
    <r>
      <t>1.1.1.1.3</t>
    </r>
    <r>
      <rPr>
        <sz val="7"/>
        <color theme="1"/>
        <rFont val="Times New Roman"/>
        <family val="1"/>
      </rPr>
      <t xml:space="preserve">             </t>
    </r>
    <r>
      <rPr>
        <b/>
        <sz val="12"/>
        <color theme="1"/>
        <rFont val="David"/>
        <family val="2"/>
      </rPr>
      <t>תוכנות לשימוש חוקרים בקפסולות וסביבת מג"מ</t>
    </r>
  </si>
  <si>
    <t xml:space="preserve">הוספת תוכנה חינמית במודל שרת לשימוש בסביבת מג"מ </t>
  </si>
  <si>
    <t>הוספת תוכנה חינמית לשימוש בסביבת מג"מ למשתמש בודד</t>
  </si>
  <si>
    <t>רכש ואספקת ציוד קצה עבור חוקר בודד</t>
  </si>
  <si>
    <t>רכש ואספקת ציוד קצה עבור 10 חוקרים</t>
  </si>
  <si>
    <t>ציוד הקצה יכלול רק את הציוד הנדרש לשם גישה מרחוק באופן מאובטח ועל פי תפיסת הפתרון של סביבת מג"מ בהצעת המציע</t>
  </si>
  <si>
    <t>התקנה של תוכנה חינמית נוספת על רשימת התוכנות המופיעות במפרט הטכני בפרק סביבת מג"מ, לקפסולת מחקר</t>
  </si>
  <si>
    <t xml:space="preserve">הוספת רישוי מלא עבור סביבת אגם מידע למשתמש אחד אקטיבי  על המערכת </t>
  </si>
  <si>
    <t>הוספת רישוי מלא עבור סביבת אגם מידע למשתמש אדמיניסטרטור</t>
  </si>
  <si>
    <t>הכשרת עובד מטעם הלמ"ס לביצוע פעולות ויישום במערכות אבטחת מידע</t>
  </si>
  <si>
    <t>ההכשרה תכלול את כל המערכות והרכיבים הנדרשים בעת ביצוע ההכשרה בפועל, ותאפשר עבודה רציפה של המיישם על המערכות, אם ההכשרה בפועל תעלה על 40 שעות תופעל חבילת עבודה נוספת</t>
  </si>
  <si>
    <t>העלות כוללת הכנה והדפסת חומרי ההדרכה, תרגול, וליווי צמוד בעת ההדרכה של המשתתפים</t>
  </si>
  <si>
    <t>החבילה תופעל אם יעשה שימוש ברשת APN לטובת הפעלת גישה מרחוק לחוקרים.</t>
  </si>
  <si>
    <t>התקנה מקומית  עבור תוכנת SPSS לפחות בגרסא המפורטת במפרט הדרישות - סביבת מג"מ</t>
  </si>
  <si>
    <t>החבילה כוללת עלות תשתית, עלות רישוי, עבור מודול בסיסי ניתוח, סדרות עיתיות, מטריצות, וגישה לקבצים   בהתקנה והקמה עבור 10 משתמשים בו זמנית לפחות בגרסא המפורטת במפרט הדרישות - סביבת מג"מ</t>
  </si>
  <si>
    <t xml:space="preserve"> החבילה כוללת עלות תשתית, עלות רישוי, עבור מודול בסיסי ניתוחSAS ANALYTICS, סדרות עיתיות, מטריצות, וגישה לקבצים    בהתקנה והקמה עבור 40 משתמשים בו זמנית
לפחות בגרסא המפורטת במפרט הדרישות - סביבת מג"מ</t>
  </si>
  <si>
    <t>החבילה כוללת עלות תשתית, עלות רישוי, עבור מודול בסיסי ניתוחSAS ANALYTICS, סדרות עיתיות, מטריצות, וגישה לקבצים   בהתקנה והקמה עבור 10 משתמשים בו זמנית
לפחות בגרסא המפורטת במפרט הדרישות - סביבת מג"מ</t>
  </si>
  <si>
    <t xml:space="preserve"> החבילה כוללת עלות תשתית, עלות רישוי, עבור מודול בסיסי ניתוח, סדרות עיתיות, מטריצות, וגישה לקבצים   בהתקנה והקמה עבור 40 משתמשים בו זמנית לפחות בגרסא המפורטת במפרט הדרישות - סביבת מג"מ</t>
  </si>
  <si>
    <t>התקנה מקומית לפחות בגרסא המפורטת במפרט הדרישות - סביבת מג"מ</t>
  </si>
  <si>
    <t>החבילה כוללת עלות תשתית, עלות רישוי, עבור מודול בסיסי ניתוח, סדרות עיתיות, מטריצות, וגישה לקבצים   בהתקנה והקמה עבור 40 משתמשים בו זמנית לפחות בגרסא המפורטת במפרט הדרישות - סביבת מג"מ</t>
  </si>
  <si>
    <t>יצירת קפסולה חדשה למחקר עם חוקר אחד כולל רישוי גישה לסביבה זו (לא כולל רישוי תוכנות סטטיסטיות)</t>
  </si>
  <si>
    <t>יצירת קפסולה חדשה למחקר עם 2 חוקרים כולל רישוי גישה לסביבה זו (לא כולל רישוי תוכנות סטטיסטיות)</t>
  </si>
  <si>
    <t xml:space="preserve"> לדוגמא:  הקמת תחנה השייכת למחקר קיים עבור משתמש נוסף </t>
  </si>
  <si>
    <t>הוספת 10Gb שטח אכסון לקפסולה(שטח בסיס 50Gb)</t>
  </si>
  <si>
    <t>עדכון נפח קפסולה</t>
  </si>
  <si>
    <t>הרחבות מג"מ</t>
  </si>
  <si>
    <t xml:space="preserve">הוספת רישוי מלא עבור סביבת ניהול ופורטל למשתמש אחד אקטיבי  על המערכת </t>
  </si>
  <si>
    <t>הוספת רישוי מלא עבור סביבת ניהול ופורטל ל10 משתמשים אקטיביים על המערכת</t>
  </si>
  <si>
    <t>הוספת רישוי מלא עבור סביבת ניהול ופורטל למשתמש אדמיניסטרטור</t>
  </si>
  <si>
    <t>רישוי ספק</t>
  </si>
  <si>
    <t>הוספת תוכנת SAS במודל שרת לשימוש בסביבת מג"מ</t>
  </si>
  <si>
    <t xml:space="preserve">רישוי והתקנת תוכנת SPSS לשימוש בסביבת מג"מ עבור משתמש בודד </t>
  </si>
  <si>
    <t>הוספת תוכנת  SPSS במודל שרת לשימוש בסביבת מג"מ</t>
  </si>
  <si>
    <t xml:space="preserve">רישוי והתקנת תוכנת STATA לשימוש בסביבת מג"מ עבור משתמש בודד </t>
  </si>
  <si>
    <t>הוספת תוכנת  STATA במודל שרת לשימוש בסביבת מג"מ</t>
  </si>
  <si>
    <t>הרישוי יכלול את רישוי כלל התוכנות (FIX) שהוקמו על ידי הספק במסגרת הקמת המערכת עבור שנה אחת</t>
  </si>
  <si>
    <t>הערכת כמות עבור TCO לצורך השוואת הצעות</t>
  </si>
  <si>
    <t>הגדרת המבנה והשדות מסוגים שונים, קישור לתבניות אחרות, יצירת מילות מפתח ותיעדוף חיפוש</t>
  </si>
  <si>
    <t>שינוי במבנה השדות מסוגים שונים, קישור לתבניות אחרות, שינוי מילות מפתח ותיעדוף חיפוש</t>
  </si>
  <si>
    <t>הוספת המידע העסקי לקובץ בקטלוג המרכזי לדוגמא: הוספת קטלוג חדש, קישור הקטלוג לסביבות הגישה המתאימות, טעינת נתונים ראשונית וסנכרון המידע בין הסביבות</t>
  </si>
  <si>
    <t>הוספת קובץ לקטלוג/מילון מרכזי</t>
  </si>
  <si>
    <t>שינוי קובץ בקטלוג / מילון מרכזי</t>
  </si>
  <si>
    <t>שינוי המידע העסקי לקובץ בקטלוג המרכזי,  למשל, הוספת שדות נוספים לקטלוג קיים. כולל אתחול נתונים ראשוני וסנכרון המידע בין הסביבות</t>
  </si>
  <si>
    <t>סה"כ עלות כוללת TCO לצורך השוואת הצעות</t>
  </si>
  <si>
    <t>הערה</t>
  </si>
  <si>
    <t>כמות רכיבי חומרה</t>
  </si>
  <si>
    <t>כמות רישוי</t>
  </si>
  <si>
    <t>עלות יחידה בודדת לחומרה</t>
  </si>
  <si>
    <t>סוג משתמש במונחים של המציע</t>
  </si>
  <si>
    <t>סוג שימוש במונחי מפרט הדרישות</t>
  </si>
  <si>
    <t>חוקרים מזוהים (עבור תהליך זיהוי במערכת הזדהות ממשלתית)</t>
  </si>
  <si>
    <t>חוקרים מורשים (עברו תהליך אישור מחקר)</t>
  </si>
  <si>
    <t>אדמיניסטרטור</t>
  </si>
  <si>
    <t>הערכת כמות משתמשים לצורך TCO</t>
  </si>
  <si>
    <t>עבור סביבת ניהול ופורטל</t>
  </si>
  <si>
    <t>עבור סביבת ניהול ופורטל וסביבת מג"מ (מערכת גישה מרחוק)
יש לחשב 50 עבור ניהול ופורטל, ו50 עבור מג"מ</t>
  </si>
  <si>
    <t>עבור כל הסביבות, 5 לכל סביבה.
יש לחשב 5 לסביבת אגם מידע, 5 לסביבת ניהול ופורטל, ו5 לסביבת מג"מ (מערכת גישה מרחוק)</t>
  </si>
  <si>
    <t>עבור כל הסביבות, 2 לכל סביבה.
יש לחשב 2 לסביבת אגם מידע, 2 לסביבת ניהול ופורטל, ו2 לסביבת מג"מ (מערכת גישה מרחוק)</t>
  </si>
  <si>
    <t>טבלת המרה לסוגי משתמשים
שימוש במונחי ספק לעומת שימוש במונחי למ"ס</t>
  </si>
  <si>
    <t>תיאור ומטרה מרכזית</t>
  </si>
  <si>
    <t>סה"כ עלות רישוי</t>
  </si>
  <si>
    <t>מספר שנות אחריות לרכיב</t>
  </si>
  <si>
    <t>אחוז עלות תחזוקת רכיב בשנת אחריות</t>
  </si>
  <si>
    <t>סה"כ עלות תחזוקת רכיב בשנת אחריות</t>
  </si>
  <si>
    <t>עלות תחזוקת רכיב לשנה מעבר לשנת אחריות</t>
  </si>
  <si>
    <t>סה"כ עלות תחזוקת רכיב מעבר לשנת אחריות</t>
  </si>
  <si>
    <t>סה"כ עלות תחזוקת רכיב לצורך TCO</t>
  </si>
  <si>
    <t>עלות הקמה כוללת לרכיב</t>
  </si>
  <si>
    <t xml:space="preserve">עלות הקמת הרכיב כחלק מעלות כוללת של הקמת הפרויקט (התקנות, אפיון, כח אדם, קידוד, יישום ובדיקות)
</t>
  </si>
  <si>
    <t>עלות הקמה לצורך TCO</t>
  </si>
  <si>
    <t>סה"כ עלות תחזוקה</t>
  </si>
  <si>
    <t>סה"כ עלות תחזוקת רישוי לצורך TCO אופציה א'</t>
  </si>
  <si>
    <t>עמודה להזנה</t>
  </si>
  <si>
    <t>עמודה מחושבת</t>
  </si>
  <si>
    <t>חישוב ביניים על בסיס עמודות מחושבות</t>
  </si>
  <si>
    <t>חישוב סופי לצורך TCO</t>
  </si>
  <si>
    <t>מקרא:</t>
  </si>
  <si>
    <t>אגם מידע, פורטל חוקרים, ניהול, מג"מ(גישה מרחוק)
במקרה שנדרש במספר סביבות יש להכפיל את השורות</t>
  </si>
  <si>
    <t>אחוז עלות תחזוקת רישוי לשנה</t>
  </si>
  <si>
    <t>סה"כ עלות רכיבי חומרה</t>
  </si>
  <si>
    <t>סה"כ עלות תחזוקה כוללת לצורך TCO</t>
  </si>
  <si>
    <t>עלות משוקללת</t>
  </si>
  <si>
    <t>מספר ADMIN</t>
  </si>
  <si>
    <t>עלות כוללת לתחזוקה</t>
  </si>
  <si>
    <t>סה"כ עלות הקמה</t>
  </si>
  <si>
    <t>סה"כ סביבת גישה אגם רמה 1</t>
  </si>
  <si>
    <t>סה"כ סביבת גישה אגם רמה 2</t>
  </si>
  <si>
    <t>סה"כ סביבת גישה אגם רמה 3</t>
  </si>
  <si>
    <t>הערכת עלות לסביבת אגם מידע לצורך TCO</t>
  </si>
  <si>
    <t xml:space="preserve">פירוט רכיבים לסביבת אגם מידע לפי רמות שימוש </t>
  </si>
  <si>
    <t>סה"כ עלות כח אדם להזנת הנתונים ועיבודם</t>
  </si>
  <si>
    <t>עלות הקמת מערכות</t>
  </si>
  <si>
    <t>כמות שעות להזנת הנתונים ועיבודם</t>
  </si>
  <si>
    <t>נושא</t>
  </si>
  <si>
    <t>אחוז מערך שירות מעלות הקמה</t>
  </si>
  <si>
    <t>% הנחה קבועה (יש להזין רק בשורה הראשונה)</t>
  </si>
  <si>
    <t>רמה 4</t>
  </si>
  <si>
    <t>רמה 5</t>
  </si>
  <si>
    <t>עלות הקמת סביבת פיתוח</t>
  </si>
  <si>
    <t>עלות הקמת סביבת בדיקות (PRE PRODUCTION)</t>
  </si>
  <si>
    <t>סכימה של שורות SIEMהרלוונטיות להקמת מערכת SIEM בגליון אגם מידע (יש להוסיף את השורות אחרי הרשומות המתייחסות לרמות השונות)</t>
  </si>
  <si>
    <t>סכימה של שורות IDM הרלוונטיות להקמת מערכת IDM בגליון אגם מידע (יש להוסיף את השורות אחרי הרשומות המתייחסות לרמות השונות)</t>
  </si>
  <si>
    <t>סה"כ עלות מערך שירות</t>
  </si>
  <si>
    <t>סה"כ</t>
  </si>
  <si>
    <t>סה"כ עלויות TCO לצורך השוואת הצעות</t>
  </si>
  <si>
    <t>הערכת חבילות עבודה</t>
  </si>
  <si>
    <t>הערכת בעלי תפקידים</t>
  </si>
  <si>
    <t>הדרכות והטמעות</t>
  </si>
  <si>
    <t>מידע כללי</t>
  </si>
  <si>
    <t>סיכום</t>
  </si>
  <si>
    <t>עלות הקמה ותחזוקת חומרה ומערכות</t>
  </si>
  <si>
    <t>עלות רישוי ותחזוקת רישוי</t>
  </si>
  <si>
    <t>כפי שמופיע במסמכי החברה/היצרן</t>
  </si>
  <si>
    <t>תיאור קצר למטרה ושימוש במערכת הכוללת</t>
  </si>
  <si>
    <t>עלות יחידה בודדת בשקלים</t>
  </si>
  <si>
    <t>כמות נדרשת של רכיבי חומרה בהתאם לדרישות במפרט הטכני, ובהתאם לרמה המדווחת</t>
  </si>
  <si>
    <t>כמות רכיבי החומרה כפול עלות יחידה בודדת לחומרה</t>
  </si>
  <si>
    <t>נפח, יכולות עיבוד, משתמש (ניתן להזין יחידות מדידה נוספות מלבד המצויינות כאן, ובלבד שמדובר באופי הרישוי למוצר)</t>
  </si>
  <si>
    <t>משתמש במונחי ספק, או כמות נפח, או היקף יכולות עיבוד, בהתאם ליחידת המדידה</t>
  </si>
  <si>
    <t xml:space="preserve"> כמות המשתמשים במונחי ספק לפי טבלת ההמרה בגליון משתמשים</t>
  </si>
  <si>
    <t>עלות בשקלים</t>
  </si>
  <si>
    <t>עלות רישוי חד פעמית לא מוגבלת בזמן כפול כמות רישוי</t>
  </si>
  <si>
    <t>אחוז העלות לתחזוקה ביחס לעלות רישוי חד פעמית לא מוגבלת בזמן</t>
  </si>
  <si>
    <t>סה"כ עלות תחזוקת רישוי כפול עלות רישוי כפול 9 שנים (תקופת התקשרות פחות שנה להקמה)</t>
  </si>
  <si>
    <t>יש להזין כאן מידע רק במקרה שלא מומשה אופציה א', העלות בשקלים לדמי שימוש שנתיים עבור רישוי בודד</t>
  </si>
  <si>
    <t>דמי שימוש שנתיים כפול כמות רישוי</t>
  </si>
  <si>
    <t>כללי</t>
  </si>
  <si>
    <t>עלות הגירת המערכת לענן (Lift&amp;shift)</t>
  </si>
  <si>
    <t>סה"כ עלות תחזוקה ברמה 1 כפול 9 שנים</t>
  </si>
  <si>
    <t>שנות אחריות על המערכת</t>
  </si>
  <si>
    <t>כמפורט בכותרת</t>
  </si>
  <si>
    <t>אחוז עלות תחזוקת רכיב בשנת אחריות כפול עלות הקמה כוללת לרכיב</t>
  </si>
  <si>
    <t>אחוז עלות תחזוקת רכיב מעבר לשנת אחריות כפול עלות הקמה כוללת לרכיב</t>
  </si>
  <si>
    <t xml:space="preserve">סה"כ עלות רכיבי חומרה + סה"כ עלות רישוי חד פעמית+ עלות הקמה כוללת לרכיב </t>
  </si>
  <si>
    <t>עלות רישוי לצורך TCO אופציה ב'</t>
  </si>
  <si>
    <t xml:space="preserve">
סה"כ עלות תחזוקת רישוי לצורך  TCO אופציה א' +  סה"כ עלות תחזוקת רישוי לצורך TCO  אופציה ב' + סה"כ עלות תחזוקת רכיב לצורך TCO</t>
  </si>
  <si>
    <t>סה"כ סביבת גישה אגם רמה 4</t>
  </si>
  <si>
    <t>סה"כ סביבת גישה אגם רמה 5</t>
  </si>
  <si>
    <t>1.5T</t>
  </si>
  <si>
    <t>יחידת מדידה</t>
  </si>
  <si>
    <t>TB</t>
  </si>
  <si>
    <t>משתמש בודד</t>
  </si>
  <si>
    <t>עולמות תוכן</t>
  </si>
  <si>
    <t>שעות חישוב</t>
  </si>
  <si>
    <t>מספר הרצות</t>
  </si>
  <si>
    <t>סה"כ סביבת גישה מרחוק (מג"מ)</t>
  </si>
  <si>
    <t>סה"כ סביבת ניהול + פורטל</t>
  </si>
  <si>
    <t>1M</t>
  </si>
  <si>
    <t>3T</t>
  </si>
  <si>
    <t>6T</t>
  </si>
  <si>
    <t>12T</t>
  </si>
  <si>
    <t>24T</t>
  </si>
  <si>
    <t>16T</t>
  </si>
  <si>
    <t>8T</t>
  </si>
  <si>
    <t>4T</t>
  </si>
  <si>
    <t>32T</t>
  </si>
  <si>
    <t>2M</t>
  </si>
  <si>
    <t>4M</t>
  </si>
  <si>
    <t>8M</t>
  </si>
  <si>
    <t>16M</t>
  </si>
  <si>
    <t>עובדי היחידה להנגשת מידע ומנהלת הנתונים ועובדי יחידות למ"ס</t>
  </si>
  <si>
    <t>עבור סביבת ניהול ופורטל, וסביבת אגם מידע
יש לחשב 30 עבור ניהול ופורטל, ו30 עבור אגם מידע- המציע יפקיד לפי צורך בין משתמש מיישם למשתמש קצה רגיל.</t>
  </si>
  <si>
    <t>אומדן של שיעור השימוש (משקולות להערכה)</t>
  </si>
  <si>
    <t>עלות תחזוקת רכיב בשנת אחריות כפול שנות אחריות ועוד 
9 שנים פחות שנות אחריות כפול עלות תחזוקה לשנה מעבר לשנת אחריות</t>
  </si>
  <si>
    <t>משתמש טכני (אבט"מ, תשתיות)</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</si>
</sst>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43" formatCode="_ * #,##0.00_ ;_ * \-#,##0.00_ ;_ * &quot;-&quot;??_ ;_ @_ "/>
    <numFmt numFmtId="164" formatCode="0.0"/>
    <numFmt numFmtId="165" formatCode="_(* #,##0_);_(* \(#,##0\);_(* &quot;-&quot;??_);_(@_)"/>
    <numFmt numFmtId="166" formatCode="_ * #,##0_ ;_ * \-#,##0_ ;_ * &quot;-&quot;??_ ;_ @_ "/>
  </numFmts>
  <fonts count="40" x14ac:knownFonts="1">
    <font>
      <sz val="11"/>
      <color theme="1"/>
      <name val="Arial"/>
      <family val="2"/>
      <charset val="177"/>
      <scheme val="minor"/>
    </font>
    <font>
      <sz val="11"/>
      <color theme="1"/>
      <name val="Arial"/>
      <family val="2"/>
      <charset val="177"/>
      <scheme val="minor"/>
    </font>
    <font>
      <b/>
      <sz val="12"/>
      <color theme="1"/>
      <name val="Calibri"/>
      <family val="2"/>
    </font>
    <font>
      <sz val="14"/>
      <color theme="1"/>
      <name val="Calibri"/>
      <family val="2"/>
    </font>
    <font>
      <sz val="7"/>
      <color theme="1"/>
      <name val="Times New Roman"/>
      <family val="1"/>
    </font>
    <font>
      <sz val="12"/>
      <color theme="1"/>
      <name val="Arial"/>
      <family val="2"/>
      <scheme val="minor"/>
    </font>
    <font>
      <sz val="12"/>
      <color theme="1"/>
      <name val="Calibri"/>
      <family val="2"/>
    </font>
    <font>
      <sz val="13"/>
      <color theme="1"/>
      <name val="Calibri"/>
      <family val="2"/>
    </font>
    <font>
      <sz val="12"/>
      <color rgb="FF000000"/>
      <name val="Calibri"/>
      <family val="2"/>
    </font>
    <font>
      <sz val="12"/>
      <color rgb="FFFF0000"/>
      <name val="Calibri"/>
      <family val="2"/>
    </font>
    <font>
      <sz val="7"/>
      <color rgb="FF000000"/>
      <name val="Times New Roman"/>
      <family val="1"/>
    </font>
    <font>
      <sz val="12"/>
      <color theme="1"/>
      <name val="David"/>
      <family val="2"/>
    </font>
    <font>
      <b/>
      <sz val="12"/>
      <color rgb="FFFF0000"/>
      <name val="Calibri"/>
      <family val="2"/>
    </font>
    <font>
      <sz val="7"/>
      <color rgb="FFFF0000"/>
      <name val="Times New Roman"/>
      <family val="1"/>
    </font>
    <font>
      <sz val="12"/>
      <color rgb="FF141414"/>
      <name val="Calibri"/>
      <family val="2"/>
    </font>
    <font>
      <u/>
      <sz val="10"/>
      <color indexed="12"/>
      <name val="Arial"/>
      <family val="2"/>
    </font>
    <font>
      <sz val="10"/>
      <name val="Arial"/>
      <family val="2"/>
    </font>
    <font>
      <sz val="11"/>
      <color theme="1"/>
      <name val="Arial"/>
      <family val="2"/>
      <scheme val="minor"/>
    </font>
    <font>
      <sz val="11"/>
      <color rgb="FFFF0000"/>
      <name val="Arial"/>
      <family val="2"/>
      <scheme val="minor"/>
    </font>
    <font>
      <b/>
      <sz val="11"/>
      <color theme="1"/>
      <name val="Arial"/>
      <family val="2"/>
      <scheme val="minor"/>
    </font>
    <font>
      <sz val="11"/>
      <color indexed="8"/>
      <name val="Arial"/>
      <family val="2"/>
    </font>
    <font>
      <sz val="12"/>
      <name val="Arial"/>
      <family val="2"/>
      <scheme val="minor"/>
    </font>
    <font>
      <sz val="12"/>
      <color theme="1"/>
      <name val="Arial"/>
      <family val="2"/>
      <charset val="177"/>
      <scheme val="minor"/>
    </font>
    <font>
      <sz val="12"/>
      <color rgb="FFFF0000"/>
      <name val="Arial"/>
      <family val="2"/>
      <scheme val="minor"/>
    </font>
    <font>
      <b/>
      <sz val="12"/>
      <name val="Arial"/>
      <family val="2"/>
      <scheme val="minor"/>
    </font>
    <font>
      <b/>
      <sz val="12"/>
      <name val="Arial"/>
      <family val="2"/>
      <charset val="177"/>
      <scheme val="minor"/>
    </font>
    <font>
      <b/>
      <sz val="12"/>
      <color theme="1"/>
      <name val="Arial"/>
      <family val="2"/>
      <charset val="177"/>
      <scheme val="minor"/>
    </font>
    <font>
      <sz val="12"/>
      <name val="Arial"/>
      <family val="2"/>
      <charset val="177"/>
      <scheme val="minor"/>
    </font>
    <font>
      <b/>
      <sz val="14"/>
      <name val="Arial"/>
      <family val="2"/>
      <scheme val="minor"/>
    </font>
    <font>
      <sz val="11"/>
      <color theme="1"/>
      <name val="Calibri Light"/>
      <family val="2"/>
    </font>
    <font>
      <b/>
      <sz val="12"/>
      <color theme="1"/>
      <name val="David"/>
      <family val="2"/>
    </font>
    <font>
      <sz val="11"/>
      <color theme="1"/>
      <name val="David"/>
      <family val="2"/>
    </font>
    <font>
      <b/>
      <sz val="14"/>
      <color theme="1"/>
      <name val="Arial"/>
      <family val="2"/>
      <scheme val="minor"/>
    </font>
    <font>
      <b/>
      <sz val="10"/>
      <color theme="1"/>
      <name val="Arial"/>
      <family val="2"/>
    </font>
    <font>
      <b/>
      <sz val="11"/>
      <color theme="0"/>
      <name val="Arial"/>
      <family val="2"/>
      <scheme val="minor"/>
    </font>
    <font>
      <sz val="14"/>
      <color theme="1"/>
      <name val="Arial"/>
      <family val="2"/>
      <scheme val="minor"/>
    </font>
    <font>
      <b/>
      <sz val="22"/>
      <color theme="1"/>
      <name val="Arial"/>
      <family val="2"/>
      <scheme val="minor"/>
    </font>
    <font>
      <b/>
      <sz val="14"/>
      <color theme="0"/>
      <name val="Arial"/>
      <family val="2"/>
      <scheme val="minor"/>
    </font>
    <font>
      <sz val="14"/>
      <color theme="0"/>
      <name val="Arial"/>
      <family val="2"/>
      <scheme val="minor"/>
    </font>
    <font>
      <sz val="10"/>
      <color theme="1"/>
      <name val="Arial"/>
      <family val="2"/>
    </font>
  </fonts>
  <fills count="28">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rgb="FFFF505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theme="4"/>
      </patternFill>
    </fill>
    <fill>
      <patternFill patternType="solid">
        <fgColor theme="7" tint="-0.249977111117893"/>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A6A6A6"/>
        <bgColor indexed="64"/>
      </patternFill>
    </fill>
    <fill>
      <patternFill patternType="solid">
        <fgColor theme="0"/>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49998474074526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5">
    <xf numFmtId="0" fontId="0" fillId="0" borderId="0"/>
    <xf numFmtId="43" fontId="1" fillId="0" borderId="0" applyFont="0" applyFill="0" applyBorder="0" applyAlignment="0" applyProtection="0"/>
    <xf numFmtId="9" fontId="16" fillId="0" borderId="0" applyFont="0" applyFill="0" applyBorder="0" applyAlignment="0" applyProtection="0"/>
    <xf numFmtId="0" fontId="16" fillId="0" borderId="0"/>
    <xf numFmtId="0" fontId="15" fillId="0" borderId="0" applyNumberFormat="0" applyFill="0" applyBorder="0" applyAlignment="0" applyProtection="0">
      <alignment vertical="top"/>
      <protection locked="0"/>
    </xf>
    <xf numFmtId="0" fontId="17" fillId="0" borderId="0"/>
    <xf numFmtId="0" fontId="1" fillId="0" borderId="0"/>
    <xf numFmtId="43" fontId="1"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37">
    <xf numFmtId="0" fontId="0" fillId="0" borderId="0" xfId="0"/>
    <xf numFmtId="0" fontId="3" fillId="0" borderId="0" xfId="0" applyFont="1" applyAlignment="1">
      <alignment horizontal="right" vertical="center" readingOrder="2"/>
    </xf>
    <xf numFmtId="0" fontId="6" fillId="0" borderId="0" xfId="0" applyFont="1" applyAlignment="1">
      <alignment horizontal="right" vertical="center" readingOrder="2"/>
    </xf>
    <xf numFmtId="0" fontId="7" fillId="0" borderId="0" xfId="0" applyFont="1" applyAlignment="1">
      <alignment horizontal="right" vertical="center" readingOrder="2"/>
    </xf>
    <xf numFmtId="0" fontId="8" fillId="0" borderId="0" xfId="0" applyFont="1" applyAlignment="1">
      <alignment horizontal="right" vertical="center" readingOrder="2"/>
    </xf>
    <xf numFmtId="0" fontId="6" fillId="0" borderId="0" xfId="0" applyFont="1" applyAlignment="1">
      <alignment horizontal="justify" vertical="center" readingOrder="2"/>
    </xf>
    <xf numFmtId="0" fontId="11" fillId="0" borderId="0" xfId="0" applyFont="1" applyAlignment="1">
      <alignment horizontal="right" vertical="center" readingOrder="2"/>
    </xf>
    <xf numFmtId="0" fontId="8" fillId="0" borderId="0" xfId="0" applyFont="1" applyAlignment="1">
      <alignment horizontal="justify" vertical="center" readingOrder="2"/>
    </xf>
    <xf numFmtId="0" fontId="9" fillId="0" borderId="0" xfId="0" applyFont="1" applyAlignment="1">
      <alignment horizontal="right" vertical="center" readingOrder="2"/>
    </xf>
    <xf numFmtId="0" fontId="9" fillId="0" borderId="0" xfId="0" applyFont="1" applyAlignment="1">
      <alignment horizontal="justify" vertical="center" readingOrder="2"/>
    </xf>
    <xf numFmtId="0" fontId="12" fillId="0" borderId="0" xfId="0" applyFont="1" applyAlignment="1">
      <alignment horizontal="right" vertical="center" readingOrder="2"/>
    </xf>
    <xf numFmtId="0" fontId="0" fillId="0" borderId="0" xfId="0" applyAlignment="1"/>
    <xf numFmtId="0" fontId="0" fillId="0" borderId="1" xfId="0" applyBorder="1"/>
    <xf numFmtId="0" fontId="0" fillId="0" borderId="0" xfId="0" applyAlignment="1">
      <alignment horizontal="right" wrapText="1"/>
    </xf>
    <xf numFmtId="0" fontId="0" fillId="0" borderId="0" xfId="0" applyAlignment="1">
      <alignment wrapText="1"/>
    </xf>
    <xf numFmtId="0" fontId="0" fillId="0" borderId="0" xfId="0"/>
    <xf numFmtId="0" fontId="18" fillId="0" borderId="0" xfId="0" applyFont="1" applyAlignment="1"/>
    <xf numFmtId="166" fontId="0" fillId="5" borderId="1" xfId="1" applyNumberFormat="1" applyFont="1" applyFill="1" applyBorder="1" applyAlignment="1">
      <alignment horizontal="center"/>
    </xf>
    <xf numFmtId="166" fontId="17" fillId="8" borderId="1" xfId="1" applyNumberFormat="1" applyFont="1" applyFill="1" applyBorder="1" applyAlignment="1">
      <alignment horizontal="right" readingOrder="2"/>
    </xf>
    <xf numFmtId="166" fontId="17" fillId="5" borderId="1" xfId="1" applyNumberFormat="1" applyFont="1" applyFill="1" applyBorder="1" applyAlignment="1">
      <alignment horizontal="center"/>
    </xf>
    <xf numFmtId="0" fontId="0" fillId="3" borderId="1" xfId="0" applyFill="1" applyBorder="1"/>
    <xf numFmtId="0" fontId="0" fillId="6" borderId="1" xfId="0" applyFill="1" applyBorder="1"/>
    <xf numFmtId="0" fontId="0" fillId="4" borderId="1" xfId="0" applyFill="1" applyBorder="1"/>
    <xf numFmtId="0" fontId="21" fillId="0" borderId="1" xfId="3" applyFont="1" applyFill="1" applyBorder="1" applyAlignment="1" applyProtection="1">
      <alignment horizontal="right" vertical="center" wrapText="1" readingOrder="2"/>
    </xf>
    <xf numFmtId="0" fontId="21" fillId="0" borderId="1" xfId="3" applyFont="1" applyFill="1" applyBorder="1" applyAlignment="1">
      <alignment horizontal="right" vertical="center" wrapText="1" readingOrder="2"/>
    </xf>
    <xf numFmtId="0" fontId="23" fillId="0" borderId="1" xfId="0" applyFont="1" applyBorder="1" applyAlignment="1"/>
    <xf numFmtId="0" fontId="23" fillId="6" borderId="1" xfId="0" applyFont="1" applyFill="1" applyBorder="1" applyAlignment="1"/>
    <xf numFmtId="0" fontId="5" fillId="0" borderId="1" xfId="0" applyFont="1" applyBorder="1" applyAlignment="1">
      <alignment horizontal="right" wrapText="1"/>
    </xf>
    <xf numFmtId="0" fontId="5" fillId="0" borderId="1" xfId="0" applyFont="1" applyBorder="1" applyAlignment="1"/>
    <xf numFmtId="0" fontId="5" fillId="6" borderId="1" xfId="0" applyFont="1" applyFill="1" applyBorder="1" applyAlignment="1"/>
    <xf numFmtId="0" fontId="5" fillId="0" borderId="1" xfId="0" applyFont="1" applyBorder="1" applyAlignment="1">
      <alignment horizontal="justify" vertical="center" readingOrder="2"/>
    </xf>
    <xf numFmtId="0" fontId="5" fillId="0" borderId="1" xfId="0" applyFont="1" applyBorder="1" applyAlignment="1">
      <alignment horizontal="right" vertical="center" wrapText="1" readingOrder="2"/>
    </xf>
    <xf numFmtId="0" fontId="5" fillId="6" borderId="1" xfId="0" applyFont="1" applyFill="1" applyBorder="1" applyAlignment="1">
      <alignment horizontal="justify" vertical="center" readingOrder="2"/>
    </xf>
    <xf numFmtId="0" fontId="22" fillId="0" borderId="3" xfId="0" applyFont="1" applyBorder="1" applyAlignment="1">
      <alignment wrapText="1"/>
    </xf>
    <xf numFmtId="44" fontId="22" fillId="3" borderId="3" xfId="13" applyNumberFormat="1" applyFont="1" applyFill="1" applyBorder="1" applyAlignment="1">
      <alignment wrapText="1"/>
    </xf>
    <xf numFmtId="0" fontId="22" fillId="0" borderId="1" xfId="0" applyFont="1" applyBorder="1" applyAlignment="1">
      <alignment wrapText="1"/>
    </xf>
    <xf numFmtId="44" fontId="22" fillId="3" borderId="1" xfId="13" applyNumberFormat="1" applyFont="1" applyFill="1" applyBorder="1" applyAlignment="1">
      <alignment wrapText="1"/>
    </xf>
    <xf numFmtId="0" fontId="21" fillId="0" borderId="3" xfId="0" applyFont="1" applyBorder="1" applyAlignment="1">
      <alignment vertical="center" wrapText="1" readingOrder="2"/>
    </xf>
    <xf numFmtId="164" fontId="21" fillId="0" borderId="3" xfId="0" applyNumberFormat="1" applyFont="1" applyBorder="1" applyAlignment="1">
      <alignment vertical="center" wrapText="1" readingOrder="2"/>
    </xf>
    <xf numFmtId="9" fontId="21" fillId="6" borderId="3" xfId="2" applyNumberFormat="1" applyFont="1" applyFill="1" applyBorder="1" applyAlignment="1">
      <alignment vertical="center" wrapText="1" readingOrder="2"/>
    </xf>
    <xf numFmtId="164" fontId="21" fillId="0" borderId="1" xfId="0" applyNumberFormat="1" applyFont="1" applyBorder="1" applyAlignment="1">
      <alignment vertical="center" wrapText="1" readingOrder="2"/>
    </xf>
    <xf numFmtId="0" fontId="5" fillId="0" borderId="1" xfId="0" applyFont="1" applyBorder="1" applyAlignment="1">
      <alignment wrapText="1"/>
    </xf>
    <xf numFmtId="0" fontId="0" fillId="0" borderId="0" xfId="0" applyFill="1" applyAlignment="1">
      <alignment wrapText="1"/>
    </xf>
    <xf numFmtId="165" fontId="0" fillId="0" borderId="0" xfId="0" applyNumberFormat="1" applyAlignment="1">
      <alignment wrapText="1"/>
    </xf>
    <xf numFmtId="0" fontId="0" fillId="4" borderId="1" xfId="0" applyFill="1" applyBorder="1" applyAlignment="1">
      <alignment wrapText="1"/>
    </xf>
    <xf numFmtId="0" fontId="19" fillId="4" borderId="1" xfId="0" applyFont="1" applyFill="1" applyBorder="1" applyAlignment="1">
      <alignment wrapText="1"/>
    </xf>
    <xf numFmtId="0" fontId="0" fillId="0" borderId="1" xfId="0" applyBorder="1" applyAlignment="1">
      <alignment wrapText="1"/>
    </xf>
    <xf numFmtId="0" fontId="0" fillId="10" borderId="1" xfId="0" applyFill="1" applyBorder="1" applyAlignment="1">
      <alignment wrapText="1"/>
    </xf>
    <xf numFmtId="0" fontId="19" fillId="9" borderId="1" xfId="0" applyFont="1" applyFill="1" applyBorder="1" applyAlignment="1">
      <alignment wrapText="1"/>
    </xf>
    <xf numFmtId="9" fontId="0" fillId="0" borderId="1" xfId="0" applyNumberFormat="1" applyBorder="1"/>
    <xf numFmtId="0" fontId="28" fillId="0" borderId="6" xfId="0" applyFont="1" applyBorder="1" applyAlignment="1">
      <alignment wrapText="1"/>
    </xf>
    <xf numFmtId="0" fontId="29" fillId="0" borderId="0" xfId="0" applyFont="1" applyAlignment="1">
      <alignment horizontal="right" vertical="center" readingOrder="2"/>
    </xf>
    <xf numFmtId="0" fontId="31" fillId="0" borderId="0" xfId="0" applyFont="1" applyAlignment="1">
      <alignment horizontal="right" vertical="center" readingOrder="2"/>
    </xf>
    <xf numFmtId="0" fontId="0" fillId="0" borderId="1" xfId="0" applyBorder="1" applyAlignment="1"/>
    <xf numFmtId="0" fontId="31" fillId="0" borderId="1" xfId="0" applyFont="1" applyBorder="1" applyAlignment="1">
      <alignment horizontal="right" vertical="center" readingOrder="2"/>
    </xf>
    <xf numFmtId="0" fontId="5" fillId="0" borderId="1" xfId="0" applyFont="1" applyBorder="1" applyAlignment="1">
      <alignment horizontal="justify" vertical="center" wrapText="1" readingOrder="2"/>
    </xf>
    <xf numFmtId="0" fontId="5" fillId="6" borderId="1" xfId="0" applyFont="1" applyFill="1" applyBorder="1" applyAlignment="1">
      <alignment horizontal="justify" vertical="center" wrapText="1" readingOrder="2"/>
    </xf>
    <xf numFmtId="0" fontId="5" fillId="0" borderId="1" xfId="0" applyFont="1" applyBorder="1" applyAlignment="1">
      <alignment vertical="center" wrapText="1" readingOrder="2"/>
    </xf>
    <xf numFmtId="0" fontId="19" fillId="0" borderId="0" xfId="0" applyFont="1" applyAlignment="1">
      <alignment wrapText="1"/>
    </xf>
    <xf numFmtId="0" fontId="19" fillId="3" borderId="1" xfId="0" applyFont="1" applyFill="1" applyBorder="1" applyAlignment="1">
      <alignment wrapText="1"/>
    </xf>
    <xf numFmtId="0" fontId="0" fillId="3" borderId="1" xfId="0" applyFill="1" applyBorder="1" applyAlignment="1">
      <alignment wrapText="1"/>
    </xf>
    <xf numFmtId="166" fontId="0" fillId="3" borderId="1" xfId="1" applyNumberFormat="1" applyFont="1" applyFill="1" applyBorder="1"/>
    <xf numFmtId="0" fontId="19" fillId="10" borderId="1" xfId="0" applyFont="1" applyFill="1" applyBorder="1" applyAlignment="1">
      <alignment wrapText="1"/>
    </xf>
    <xf numFmtId="0" fontId="0" fillId="4" borderId="1" xfId="0" applyFill="1" applyBorder="1" applyAlignment="1">
      <alignment wrapText="1" readingOrder="2"/>
    </xf>
    <xf numFmtId="166" fontId="0" fillId="4" borderId="1" xfId="1" applyNumberFormat="1" applyFont="1" applyFill="1" applyBorder="1"/>
    <xf numFmtId="0" fontId="17" fillId="9" borderId="1" xfId="0" applyFont="1" applyFill="1" applyBorder="1" applyAlignment="1">
      <alignment wrapText="1"/>
    </xf>
    <xf numFmtId="0" fontId="17" fillId="3" borderId="1" xfId="0" applyFont="1" applyFill="1" applyBorder="1" applyAlignment="1">
      <alignment wrapText="1"/>
    </xf>
    <xf numFmtId="0" fontId="17" fillId="4" borderId="1" xfId="0" applyFont="1" applyFill="1" applyBorder="1" applyAlignment="1">
      <alignment wrapText="1"/>
    </xf>
    <xf numFmtId="0" fontId="17" fillId="10" borderId="1" xfId="0" applyFont="1" applyFill="1" applyBorder="1" applyAlignment="1">
      <alignment wrapText="1"/>
    </xf>
    <xf numFmtId="166" fontId="19" fillId="0" borderId="0" xfId="1" applyNumberFormat="1" applyFont="1"/>
    <xf numFmtId="0" fontId="19" fillId="19" borderId="1" xfId="0" applyFont="1" applyFill="1" applyBorder="1" applyAlignment="1">
      <alignment wrapText="1"/>
    </xf>
    <xf numFmtId="166" fontId="0" fillId="10" borderId="1" xfId="0" applyNumberFormat="1" applyFill="1" applyBorder="1"/>
    <xf numFmtId="44" fontId="0" fillId="4" borderId="1" xfId="0" applyNumberFormat="1" applyFill="1" applyBorder="1"/>
    <xf numFmtId="166" fontId="28" fillId="4" borderId="7" xfId="1" applyNumberFormat="1" applyFont="1" applyFill="1" applyBorder="1" applyAlignment="1">
      <alignment wrapText="1"/>
    </xf>
    <xf numFmtId="9" fontId="21" fillId="0" borderId="1" xfId="14" applyFont="1" applyBorder="1" applyAlignment="1">
      <alignment vertical="center" wrapText="1" readingOrder="2"/>
    </xf>
    <xf numFmtId="9" fontId="24" fillId="4" borderId="1" xfId="14" applyFont="1" applyFill="1" applyBorder="1" applyAlignment="1">
      <alignment vertical="center" wrapText="1" readingOrder="2"/>
    </xf>
    <xf numFmtId="164" fontId="24" fillId="17" borderId="1" xfId="0" applyNumberFormat="1" applyFont="1" applyFill="1" applyBorder="1" applyAlignment="1">
      <alignment vertical="center" wrapText="1" readingOrder="2"/>
    </xf>
    <xf numFmtId="9" fontId="0" fillId="6" borderId="1" xfId="14" applyFont="1" applyFill="1" applyBorder="1" applyAlignment="1">
      <alignment wrapText="1"/>
    </xf>
    <xf numFmtId="9" fontId="0" fillId="6" borderId="1" xfId="14" applyFont="1" applyFill="1" applyBorder="1"/>
    <xf numFmtId="0" fontId="19" fillId="0" borderId="0" xfId="0" applyFont="1"/>
    <xf numFmtId="0" fontId="36" fillId="0" borderId="0" xfId="0" applyFont="1" applyAlignment="1">
      <alignment wrapText="1"/>
    </xf>
    <xf numFmtId="0" fontId="36" fillId="0" borderId="0" xfId="0" applyFont="1" applyAlignment="1"/>
    <xf numFmtId="166" fontId="19" fillId="23" borderId="1" xfId="1" applyNumberFormat="1" applyFont="1" applyFill="1" applyBorder="1" applyAlignment="1">
      <alignment horizontal="center"/>
    </xf>
    <xf numFmtId="166" fontId="19" fillId="23" borderId="1" xfId="1" applyNumberFormat="1" applyFont="1" applyFill="1" applyBorder="1"/>
    <xf numFmtId="166" fontId="19" fillId="23" borderId="1" xfId="1" applyNumberFormat="1" applyFont="1" applyFill="1" applyBorder="1" applyAlignment="1"/>
    <xf numFmtId="166" fontId="19" fillId="23" borderId="1" xfId="1" applyNumberFormat="1" applyFont="1" applyFill="1" applyBorder="1" applyAlignment="1">
      <alignment wrapText="1"/>
    </xf>
    <xf numFmtId="166" fontId="0" fillId="10" borderId="1" xfId="1" applyNumberFormat="1" applyFont="1" applyFill="1" applyBorder="1"/>
    <xf numFmtId="166" fontId="0" fillId="0" borderId="0" xfId="1" applyNumberFormat="1" applyFont="1" applyAlignment="1">
      <alignment horizontal="right"/>
    </xf>
    <xf numFmtId="166" fontId="19" fillId="9" borderId="1" xfId="1" applyNumberFormat="1" applyFont="1" applyFill="1" applyBorder="1" applyAlignment="1">
      <alignment horizontal="right" wrapText="1"/>
    </xf>
    <xf numFmtId="166" fontId="0" fillId="0" borderId="1" xfId="1" applyNumberFormat="1" applyFont="1" applyBorder="1" applyAlignment="1">
      <alignment horizontal="right"/>
    </xf>
    <xf numFmtId="166" fontId="19" fillId="23" borderId="1" xfId="1" applyNumberFormat="1" applyFont="1" applyFill="1" applyBorder="1" applyAlignment="1">
      <alignment horizontal="right"/>
    </xf>
    <xf numFmtId="166" fontId="0" fillId="0" borderId="1" xfId="1" applyNumberFormat="1" applyFont="1" applyBorder="1" applyAlignment="1">
      <alignment horizontal="right" wrapText="1"/>
    </xf>
    <xf numFmtId="166" fontId="19" fillId="4" borderId="1" xfId="1" applyNumberFormat="1" applyFont="1" applyFill="1" applyBorder="1" applyAlignment="1">
      <alignment horizontal="right" wrapText="1"/>
    </xf>
    <xf numFmtId="166" fontId="0" fillId="4" borderId="1" xfId="1" applyNumberFormat="1" applyFont="1" applyFill="1" applyBorder="1" applyAlignment="1">
      <alignment horizontal="right"/>
    </xf>
    <xf numFmtId="166" fontId="0" fillId="4" borderId="1" xfId="1" applyNumberFormat="1" applyFont="1" applyFill="1" applyBorder="1" applyAlignment="1">
      <alignment horizontal="right" wrapText="1"/>
    </xf>
    <xf numFmtId="166" fontId="19" fillId="3" borderId="1" xfId="1" applyNumberFormat="1" applyFont="1" applyFill="1" applyBorder="1" applyAlignment="1">
      <alignment horizontal="right" wrapText="1"/>
    </xf>
    <xf numFmtId="166" fontId="0" fillId="3" borderId="1" xfId="1" applyNumberFormat="1" applyFont="1" applyFill="1" applyBorder="1" applyAlignment="1">
      <alignment horizontal="right"/>
    </xf>
    <xf numFmtId="166" fontId="0" fillId="3" borderId="1" xfId="1" applyNumberFormat="1" applyFont="1" applyFill="1" applyBorder="1" applyAlignment="1">
      <alignment horizontal="right" wrapText="1"/>
    </xf>
    <xf numFmtId="166" fontId="36" fillId="0" borderId="0" xfId="1" applyNumberFormat="1" applyFont="1" applyAlignment="1">
      <alignment horizontal="right"/>
    </xf>
    <xf numFmtId="166" fontId="0" fillId="3" borderId="1" xfId="0" applyNumberFormat="1" applyFill="1" applyBorder="1"/>
    <xf numFmtId="166" fontId="37" fillId="22" borderId="0" xfId="1" applyNumberFormat="1" applyFont="1" applyFill="1" applyBorder="1" applyAlignment="1">
      <alignment horizontal="right" wrapText="1"/>
    </xf>
    <xf numFmtId="166" fontId="38" fillId="22" borderId="0" xfId="1" applyNumberFormat="1" applyFont="1" applyFill="1" applyBorder="1" applyAlignment="1">
      <alignment horizontal="right" wrapText="1"/>
    </xf>
    <xf numFmtId="0" fontId="39" fillId="0" borderId="1" xfId="0" applyFont="1" applyFill="1" applyBorder="1" applyAlignment="1">
      <alignment horizontal="right" vertical="center" wrapText="1" readingOrder="2"/>
    </xf>
    <xf numFmtId="0" fontId="39" fillId="0" borderId="1" xfId="0" applyFont="1" applyFill="1" applyBorder="1" applyAlignment="1">
      <alignment vertical="center" wrapText="1" readingOrder="2"/>
    </xf>
    <xf numFmtId="0" fontId="0" fillId="0" borderId="0" xfId="0" applyAlignment="1">
      <alignment wrapText="1" readingOrder="2"/>
    </xf>
    <xf numFmtId="166" fontId="19" fillId="7" borderId="16" xfId="1" applyNumberFormat="1" applyFont="1" applyFill="1" applyBorder="1" applyAlignment="1">
      <alignment horizontal="right" readingOrder="2"/>
    </xf>
    <xf numFmtId="166" fontId="19" fillId="7" borderId="17" xfId="1" applyNumberFormat="1" applyFont="1" applyFill="1" applyBorder="1" applyAlignment="1">
      <alignment horizontal="right" readingOrder="2"/>
    </xf>
    <xf numFmtId="166" fontId="19" fillId="7" borderId="17" xfId="1" applyNumberFormat="1" applyFont="1" applyFill="1" applyBorder="1" applyAlignment="1"/>
    <xf numFmtId="166" fontId="19" fillId="7" borderId="18" xfId="1" applyNumberFormat="1" applyFont="1" applyFill="1" applyBorder="1" applyAlignment="1"/>
    <xf numFmtId="166" fontId="17" fillId="8" borderId="19" xfId="1" applyNumberFormat="1" applyFont="1" applyFill="1" applyBorder="1" applyAlignment="1">
      <alignment horizontal="right" readingOrder="2"/>
    </xf>
    <xf numFmtId="166" fontId="0" fillId="5" borderId="20" xfId="1" applyNumberFormat="1" applyFont="1" applyFill="1" applyBorder="1" applyAlignment="1">
      <alignment horizontal="center"/>
    </xf>
    <xf numFmtId="166" fontId="20" fillId="8" borderId="21" xfId="1" applyNumberFormat="1" applyFont="1" applyFill="1" applyBorder="1" applyAlignment="1">
      <alignment horizontal="right" vertical="center" readingOrder="2"/>
    </xf>
    <xf numFmtId="166" fontId="20" fillId="8" borderId="22" xfId="1" applyNumberFormat="1" applyFont="1" applyFill="1" applyBorder="1" applyAlignment="1">
      <alignment horizontal="right" vertical="center" readingOrder="2"/>
    </xf>
    <xf numFmtId="166" fontId="20" fillId="5" borderId="22" xfId="1" applyNumberFormat="1" applyFont="1" applyFill="1" applyBorder="1" applyAlignment="1">
      <alignment horizontal="center" vertical="center" readingOrder="1"/>
    </xf>
    <xf numFmtId="166" fontId="0" fillId="5" borderId="22" xfId="1" applyNumberFormat="1" applyFont="1" applyFill="1" applyBorder="1" applyAlignment="1">
      <alignment horizontal="center"/>
    </xf>
    <xf numFmtId="166" fontId="0" fillId="5" borderId="23" xfId="1" applyNumberFormat="1" applyFont="1" applyFill="1" applyBorder="1" applyAlignment="1">
      <alignment horizontal="center"/>
    </xf>
    <xf numFmtId="0" fontId="32" fillId="18" borderId="15" xfId="0" applyFont="1" applyFill="1" applyBorder="1" applyAlignment="1">
      <alignment vertical="center"/>
    </xf>
    <xf numFmtId="0" fontId="32" fillId="18" borderId="24" xfId="0" applyFont="1" applyFill="1" applyBorder="1" applyAlignment="1">
      <alignment vertical="center"/>
    </xf>
    <xf numFmtId="0" fontId="32" fillId="18" borderId="14" xfId="0" applyFont="1" applyFill="1" applyBorder="1" applyAlignment="1">
      <alignment vertical="center"/>
    </xf>
    <xf numFmtId="0" fontId="19" fillId="3" borderId="19" xfId="0" applyFont="1" applyFill="1" applyBorder="1" applyAlignment="1">
      <alignment wrapText="1"/>
    </xf>
    <xf numFmtId="0" fontId="0" fillId="3" borderId="20" xfId="0" applyFill="1" applyBorder="1"/>
    <xf numFmtId="0" fontId="0" fillId="6" borderId="20" xfId="0" applyFill="1" applyBorder="1"/>
    <xf numFmtId="0" fontId="19" fillId="3" borderId="21" xfId="0" applyFont="1" applyFill="1" applyBorder="1" applyAlignment="1">
      <alignment wrapText="1"/>
    </xf>
    <xf numFmtId="0" fontId="0" fillId="6" borderId="22" xfId="0" applyFill="1" applyBorder="1"/>
    <xf numFmtId="0" fontId="0" fillId="6" borderId="23" xfId="0" applyFill="1" applyBorder="1"/>
    <xf numFmtId="0" fontId="19" fillId="0" borderId="0" xfId="0" applyFont="1" applyFill="1" applyBorder="1" applyAlignment="1"/>
    <xf numFmtId="0" fontId="19" fillId="18" borderId="16" xfId="0" applyFont="1" applyFill="1" applyBorder="1" applyAlignment="1">
      <alignment wrapText="1"/>
    </xf>
    <xf numFmtId="0" fontId="19" fillId="4" borderId="17" xfId="0" applyFont="1" applyFill="1" applyBorder="1" applyAlignment="1">
      <alignment wrapText="1"/>
    </xf>
    <xf numFmtId="0" fontId="19" fillId="6" borderId="17" xfId="0" applyFont="1" applyFill="1" applyBorder="1" applyAlignment="1">
      <alignment wrapText="1"/>
    </xf>
    <xf numFmtId="0" fontId="19" fillId="10" borderId="18" xfId="0" applyFont="1" applyFill="1" applyBorder="1" applyAlignment="1">
      <alignment wrapText="1"/>
    </xf>
    <xf numFmtId="0" fontId="19" fillId="0" borderId="19" xfId="0" applyFont="1" applyBorder="1"/>
    <xf numFmtId="166" fontId="19" fillId="10" borderId="20" xfId="0" applyNumberFormat="1" applyFont="1" applyFill="1" applyBorder="1"/>
    <xf numFmtId="0" fontId="19" fillId="0" borderId="21" xfId="0" applyFont="1" applyBorder="1"/>
    <xf numFmtId="166" fontId="0" fillId="4" borderId="22" xfId="1" applyNumberFormat="1" applyFont="1" applyFill="1" applyBorder="1"/>
    <xf numFmtId="44" fontId="0" fillId="4" borderId="22" xfId="0" applyNumberFormat="1" applyFill="1" applyBorder="1"/>
    <xf numFmtId="9" fontId="0" fillId="6" borderId="22" xfId="14" applyFont="1" applyFill="1" applyBorder="1"/>
    <xf numFmtId="0" fontId="0" fillId="4" borderId="22" xfId="0" applyFill="1" applyBorder="1"/>
    <xf numFmtId="166" fontId="19" fillId="10" borderId="23" xfId="0" applyNumberFormat="1" applyFont="1" applyFill="1" applyBorder="1"/>
    <xf numFmtId="0" fontId="19" fillId="18" borderId="16" xfId="0" applyFont="1" applyFill="1" applyBorder="1"/>
    <xf numFmtId="0" fontId="19" fillId="4" borderId="17" xfId="0" applyFont="1" applyFill="1" applyBorder="1"/>
    <xf numFmtId="0" fontId="19" fillId="2" borderId="18" xfId="0" applyFont="1" applyFill="1" applyBorder="1"/>
    <xf numFmtId="0" fontId="0" fillId="2" borderId="20" xfId="0" applyFill="1" applyBorder="1"/>
    <xf numFmtId="0" fontId="0" fillId="2" borderId="23" xfId="0" applyFill="1" applyBorder="1"/>
    <xf numFmtId="166" fontId="32" fillId="3" borderId="16" xfId="1" applyNumberFormat="1" applyFont="1" applyFill="1" applyBorder="1" applyAlignment="1">
      <alignment horizontal="right" wrapText="1"/>
    </xf>
    <xf numFmtId="166" fontId="32" fillId="3" borderId="18" xfId="1" applyNumberFormat="1" applyFont="1" applyFill="1" applyBorder="1" applyAlignment="1">
      <alignment horizontal="right" wrapText="1"/>
    </xf>
    <xf numFmtId="166" fontId="35" fillId="3" borderId="21" xfId="1" applyNumberFormat="1" applyFont="1" applyFill="1" applyBorder="1" applyAlignment="1">
      <alignment horizontal="right" wrapText="1"/>
    </xf>
    <xf numFmtId="166" fontId="35" fillId="3" borderId="23" xfId="1" applyNumberFormat="1" applyFont="1" applyFill="1" applyBorder="1" applyAlignment="1">
      <alignment horizontal="right" wrapText="1"/>
    </xf>
    <xf numFmtId="0" fontId="25" fillId="2" borderId="13" xfId="0" applyFont="1" applyFill="1" applyBorder="1" applyAlignment="1">
      <alignment wrapText="1"/>
    </xf>
    <xf numFmtId="0" fontId="25" fillId="2" borderId="25" xfId="0" applyFont="1" applyFill="1" applyBorder="1" applyAlignment="1">
      <alignment wrapText="1"/>
    </xf>
    <xf numFmtId="0" fontId="26" fillId="3" borderId="17" xfId="0" applyFont="1" applyFill="1" applyBorder="1" applyAlignment="1">
      <alignment wrapText="1"/>
    </xf>
    <xf numFmtId="0" fontId="26" fillId="6" borderId="18" xfId="0" applyFont="1" applyFill="1" applyBorder="1" applyAlignment="1">
      <alignment wrapText="1"/>
    </xf>
    <xf numFmtId="0" fontId="27" fillId="0" borderId="26" xfId="0" applyFont="1" applyBorder="1" applyAlignment="1">
      <alignment horizontal="right" vertical="center" wrapText="1" readingOrder="2"/>
    </xf>
    <xf numFmtId="44" fontId="22" fillId="6" borderId="27" xfId="0" applyNumberFormat="1" applyFont="1" applyFill="1" applyBorder="1" applyAlignment="1">
      <alignment wrapText="1"/>
    </xf>
    <xf numFmtId="0" fontId="27" fillId="0" borderId="19" xfId="0" applyFont="1" applyBorder="1" applyAlignment="1">
      <alignment horizontal="right" vertical="center" wrapText="1" readingOrder="2"/>
    </xf>
    <xf numFmtId="44" fontId="22" fillId="6" borderId="20" xfId="0" applyNumberFormat="1" applyFont="1" applyFill="1" applyBorder="1" applyAlignment="1">
      <alignment wrapText="1"/>
    </xf>
    <xf numFmtId="44" fontId="22" fillId="11" borderId="20" xfId="13" applyNumberFormat="1" applyFont="1" applyFill="1" applyBorder="1" applyAlignment="1">
      <alignment wrapText="1"/>
    </xf>
    <xf numFmtId="44" fontId="22" fillId="15" borderId="20" xfId="0" applyNumberFormat="1" applyFont="1" applyFill="1" applyBorder="1" applyAlignment="1">
      <alignment wrapText="1"/>
    </xf>
    <xf numFmtId="44" fontId="22" fillId="13" borderId="23" xfId="0" applyNumberFormat="1" applyFont="1" applyFill="1" applyBorder="1" applyAlignment="1">
      <alignment wrapText="1"/>
    </xf>
    <xf numFmtId="0" fontId="24" fillId="2" borderId="13" xfId="0" applyFont="1" applyFill="1" applyBorder="1" applyAlignment="1">
      <alignment vertical="center" wrapText="1" readingOrder="2"/>
    </xf>
    <xf numFmtId="0" fontId="24" fillId="2" borderId="25" xfId="0" applyFont="1" applyFill="1" applyBorder="1" applyAlignment="1">
      <alignment vertical="center" wrapText="1" readingOrder="2"/>
    </xf>
    <xf numFmtId="0" fontId="24" fillId="2" borderId="17" xfId="0" applyFont="1" applyFill="1" applyBorder="1" applyAlignment="1">
      <alignment vertical="center" wrapText="1" readingOrder="2"/>
    </xf>
    <xf numFmtId="0" fontId="24" fillId="4" borderId="18" xfId="0" applyFont="1" applyFill="1" applyBorder="1" applyAlignment="1">
      <alignment vertical="center" wrapText="1" readingOrder="2"/>
    </xf>
    <xf numFmtId="0" fontId="21" fillId="0" borderId="26" xfId="0" applyFont="1" applyBorder="1" applyAlignment="1">
      <alignment vertical="center" wrapText="1" readingOrder="2"/>
    </xf>
    <xf numFmtId="2" fontId="21" fillId="4" borderId="20" xfId="14" applyNumberFormat="1" applyFont="1" applyFill="1" applyBorder="1" applyAlignment="1">
      <alignment vertical="center" wrapText="1" readingOrder="2"/>
    </xf>
    <xf numFmtId="2" fontId="24" fillId="4" borderId="20" xfId="14" applyNumberFormat="1" applyFont="1" applyFill="1" applyBorder="1" applyAlignment="1">
      <alignment vertical="center" wrapText="1" readingOrder="2"/>
    </xf>
    <xf numFmtId="164" fontId="24" fillId="17" borderId="20" xfId="0" applyNumberFormat="1" applyFont="1" applyFill="1" applyBorder="1" applyAlignment="1">
      <alignment vertical="center" wrapText="1" readingOrder="2"/>
    </xf>
    <xf numFmtId="166" fontId="24" fillId="4" borderId="22" xfId="1" applyNumberFormat="1" applyFont="1" applyFill="1" applyBorder="1" applyAlignment="1">
      <alignment horizontal="right" vertical="center" wrapText="1" readingOrder="2"/>
    </xf>
    <xf numFmtId="166" fontId="24" fillId="4" borderId="23" xfId="1" applyNumberFormat="1" applyFont="1" applyFill="1" applyBorder="1" applyAlignment="1">
      <alignment horizontal="right" vertical="center" wrapText="1" readingOrder="2"/>
    </xf>
    <xf numFmtId="0" fontId="24" fillId="2" borderId="16" xfId="0" applyFont="1" applyFill="1" applyBorder="1" applyAlignment="1">
      <alignment horizontal="justify" vertical="center" readingOrder="2"/>
    </xf>
    <xf numFmtId="0" fontId="24" fillId="2" borderId="17" xfId="0" applyFont="1" applyFill="1" applyBorder="1" applyAlignment="1">
      <alignment horizontal="justify" vertical="center" readingOrder="2"/>
    </xf>
    <xf numFmtId="0" fontId="24" fillId="2" borderId="17" xfId="0" applyFont="1" applyFill="1" applyBorder="1" applyAlignment="1">
      <alignment horizontal="right" vertical="center" wrapText="1" readingOrder="2"/>
    </xf>
    <xf numFmtId="0" fontId="24" fillId="6" borderId="17" xfId="0" applyFont="1" applyFill="1" applyBorder="1" applyAlignment="1">
      <alignment horizontal="justify" vertical="center" readingOrder="2"/>
    </xf>
    <xf numFmtId="0" fontId="24" fillId="4" borderId="18" xfId="0" applyFont="1" applyFill="1" applyBorder="1" applyAlignment="1">
      <alignment horizontal="justify" vertical="center" readingOrder="2"/>
    </xf>
    <xf numFmtId="0" fontId="21" fillId="0" borderId="19" xfId="3" applyFont="1" applyFill="1" applyBorder="1" applyAlignment="1">
      <alignment vertical="center" wrapText="1" readingOrder="2"/>
    </xf>
    <xf numFmtId="0" fontId="5" fillId="4" borderId="20" xfId="0" applyFont="1" applyFill="1" applyBorder="1" applyAlignment="1"/>
    <xf numFmtId="0" fontId="21" fillId="0" borderId="19" xfId="3" applyFont="1" applyFill="1" applyBorder="1" applyAlignment="1">
      <alignment horizontal="right" vertical="center" wrapText="1" readingOrder="2"/>
    </xf>
    <xf numFmtId="0" fontId="5" fillId="0" borderId="19" xfId="0" applyFont="1" applyBorder="1" applyAlignment="1">
      <alignment horizontal="justify" vertical="center" readingOrder="2"/>
    </xf>
    <xf numFmtId="0" fontId="5" fillId="0" borderId="19" xfId="0" applyFont="1" applyBorder="1" applyAlignment="1">
      <alignment horizontal="justify" vertical="center" wrapText="1" readingOrder="2"/>
    </xf>
    <xf numFmtId="0" fontId="5" fillId="0" borderId="19" xfId="0" applyFont="1" applyFill="1" applyBorder="1" applyAlignment="1">
      <alignment horizontal="justify" vertical="center" wrapText="1" readingOrder="2"/>
    </xf>
    <xf numFmtId="0" fontId="5" fillId="0" borderId="19" xfId="0" applyFont="1" applyBorder="1" applyAlignment="1">
      <alignment wrapText="1"/>
    </xf>
    <xf numFmtId="0" fontId="5" fillId="10" borderId="23" xfId="0" applyFont="1" applyFill="1" applyBorder="1" applyAlignment="1">
      <alignment wrapText="1"/>
    </xf>
    <xf numFmtId="0" fontId="33" fillId="6" borderId="16" xfId="0" applyFont="1" applyFill="1" applyBorder="1" applyAlignment="1">
      <alignment horizontal="center" vertical="center" wrapText="1" readingOrder="2"/>
    </xf>
    <xf numFmtId="0" fontId="33" fillId="21" borderId="17" xfId="0" applyFont="1" applyFill="1" applyBorder="1" applyAlignment="1">
      <alignment horizontal="center" vertical="center" wrapText="1" readingOrder="2"/>
    </xf>
    <xf numFmtId="0" fontId="33" fillId="21" borderId="18" xfId="0" applyFont="1" applyFill="1" applyBorder="1" applyAlignment="1">
      <alignment horizontal="center" vertical="center" wrapText="1" readingOrder="2"/>
    </xf>
    <xf numFmtId="0" fontId="33" fillId="6" borderId="19" xfId="0" applyFont="1" applyFill="1" applyBorder="1" applyAlignment="1">
      <alignment horizontal="center" vertical="center" wrapText="1" readingOrder="1"/>
    </xf>
    <xf numFmtId="0" fontId="39" fillId="0" borderId="20" xfId="0" applyFont="1" applyFill="1" applyBorder="1" applyAlignment="1">
      <alignment horizontal="right" vertical="center" wrapText="1" readingOrder="2"/>
    </xf>
    <xf numFmtId="0" fontId="33" fillId="6" borderId="21" xfId="0" applyFont="1" applyFill="1" applyBorder="1" applyAlignment="1">
      <alignment horizontal="center" vertical="center" wrapText="1" readingOrder="1"/>
    </xf>
    <xf numFmtId="0" fontId="39" fillId="0" borderId="22" xfId="0" applyFont="1" applyFill="1" applyBorder="1" applyAlignment="1">
      <alignment horizontal="right" vertical="center" wrapText="1" readingOrder="2"/>
    </xf>
    <xf numFmtId="0" fontId="39" fillId="0" borderId="22" xfId="0" applyFont="1" applyFill="1" applyBorder="1" applyAlignment="1">
      <alignment vertical="center" wrapText="1" readingOrder="2"/>
    </xf>
    <xf numFmtId="0" fontId="39" fillId="0" borderId="23" xfId="0" applyFont="1" applyFill="1" applyBorder="1" applyAlignment="1">
      <alignment horizontal="right" vertical="center" wrapText="1" readingOrder="2"/>
    </xf>
    <xf numFmtId="166" fontId="0" fillId="4" borderId="1" xfId="0" applyNumberFormat="1" applyFill="1" applyBorder="1"/>
    <xf numFmtId="166" fontId="0" fillId="4" borderId="22" xfId="0" applyNumberFormat="1" applyFill="1" applyBorder="1"/>
    <xf numFmtId="0" fontId="24" fillId="14" borderId="25" xfId="0" applyFont="1" applyFill="1" applyBorder="1" applyAlignment="1">
      <alignment horizontal="right" vertical="center" wrapText="1" readingOrder="2"/>
    </xf>
    <xf numFmtId="0" fontId="36" fillId="0" borderId="0" xfId="0" applyFont="1" applyAlignment="1">
      <alignment horizontal="center" wrapText="1" readingOrder="2"/>
    </xf>
    <xf numFmtId="0" fontId="19" fillId="20" borderId="1" xfId="0" applyFont="1" applyFill="1" applyBorder="1" applyAlignment="1">
      <alignment horizontal="center" vertical="center"/>
    </xf>
    <xf numFmtId="0" fontId="19" fillId="24" borderId="1" xfId="0" applyFont="1" applyFill="1" applyBorder="1" applyAlignment="1">
      <alignment horizontal="center" vertical="center"/>
    </xf>
    <xf numFmtId="0" fontId="19" fillId="25" borderId="4" xfId="0" applyFont="1" applyFill="1" applyBorder="1" applyAlignment="1">
      <alignment horizontal="center"/>
    </xf>
    <xf numFmtId="0" fontId="19" fillId="25" borderId="5" xfId="0" applyFont="1" applyFill="1" applyBorder="1" applyAlignment="1">
      <alignment horizontal="center"/>
    </xf>
    <xf numFmtId="0" fontId="19" fillId="25" borderId="2" xfId="0" applyFont="1" applyFill="1" applyBorder="1" applyAlignment="1">
      <alignment horizontal="center"/>
    </xf>
    <xf numFmtId="0" fontId="34" fillId="26" borderId="3" xfId="0" applyFont="1" applyFill="1" applyBorder="1" applyAlignment="1">
      <alignment horizontal="center" vertical="center"/>
    </xf>
    <xf numFmtId="0" fontId="34" fillId="26" borderId="11" xfId="0" applyFont="1" applyFill="1" applyBorder="1" applyAlignment="1">
      <alignment horizontal="center" vertical="center"/>
    </xf>
    <xf numFmtId="0" fontId="34" fillId="26" borderId="9" xfId="0" applyFont="1" applyFill="1" applyBorder="1" applyAlignment="1">
      <alignment horizontal="center" vertical="center"/>
    </xf>
    <xf numFmtId="0" fontId="34" fillId="26" borderId="10" xfId="0" applyFont="1" applyFill="1" applyBorder="1" applyAlignment="1">
      <alignment horizontal="center" vertical="center"/>
    </xf>
    <xf numFmtId="0" fontId="34" fillId="26" borderId="8" xfId="0" applyFont="1" applyFill="1" applyBorder="1" applyAlignment="1">
      <alignment horizontal="center" vertical="center"/>
    </xf>
    <xf numFmtId="0" fontId="34" fillId="26" borderId="12" xfId="0" applyFont="1" applyFill="1" applyBorder="1" applyAlignment="1">
      <alignment horizontal="center" vertical="center"/>
    </xf>
    <xf numFmtId="0" fontId="34" fillId="27" borderId="3" xfId="0" applyFont="1" applyFill="1" applyBorder="1" applyAlignment="1">
      <alignment horizontal="center" vertical="center"/>
    </xf>
    <xf numFmtId="0" fontId="34" fillId="27" borderId="9" xfId="0" applyFont="1" applyFill="1" applyBorder="1" applyAlignment="1">
      <alignment horizontal="center" vertical="center"/>
    </xf>
    <xf numFmtId="0" fontId="34" fillId="27" borderId="10" xfId="0" applyFont="1" applyFill="1" applyBorder="1" applyAlignment="1">
      <alignment horizontal="center" vertical="center"/>
    </xf>
    <xf numFmtId="0" fontId="34" fillId="27" borderId="12" xfId="0" applyFont="1" applyFill="1" applyBorder="1" applyAlignment="1">
      <alignment horizontal="center" vertical="center"/>
    </xf>
    <xf numFmtId="0" fontId="17" fillId="25" borderId="4" xfId="0" applyFont="1" applyFill="1" applyBorder="1" applyAlignment="1">
      <alignment horizontal="center"/>
    </xf>
    <xf numFmtId="0" fontId="17" fillId="25" borderId="5" xfId="0" applyFont="1" applyFill="1" applyBorder="1" applyAlignment="1">
      <alignment horizontal="center"/>
    </xf>
    <xf numFmtId="0" fontId="17" fillId="25" borderId="2" xfId="0" applyFont="1" applyFill="1" applyBorder="1" applyAlignment="1">
      <alignment horizontal="center"/>
    </xf>
    <xf numFmtId="0" fontId="19" fillId="16" borderId="8" xfId="0" applyFont="1" applyFill="1" applyBorder="1" applyAlignment="1">
      <alignment horizontal="center"/>
    </xf>
    <xf numFmtId="0" fontId="19" fillId="12" borderId="8" xfId="0" applyFont="1" applyFill="1" applyBorder="1" applyAlignment="1">
      <alignment horizontal="center"/>
    </xf>
    <xf numFmtId="0" fontId="36" fillId="0" borderId="0" xfId="0" applyFont="1" applyAlignment="1">
      <alignment horizontal="center"/>
    </xf>
    <xf numFmtId="0" fontId="32" fillId="17" borderId="21" xfId="0" applyFont="1" applyFill="1" applyBorder="1" applyAlignment="1">
      <alignment horizontal="center" wrapText="1"/>
    </xf>
    <xf numFmtId="0" fontId="32" fillId="17" borderId="22" xfId="0" applyFont="1" applyFill="1" applyBorder="1" applyAlignment="1">
      <alignment horizontal="center" wrapText="1"/>
    </xf>
    <xf numFmtId="0" fontId="36" fillId="0" borderId="0" xfId="0" applyFont="1" applyAlignment="1">
      <alignment horizontal="center" wrapText="1"/>
    </xf>
    <xf numFmtId="0" fontId="24" fillId="0" borderId="28" xfId="0" applyFont="1" applyBorder="1" applyAlignment="1">
      <alignment horizontal="center" vertical="center" wrapText="1" readingOrder="2"/>
    </xf>
    <xf numFmtId="0" fontId="24" fillId="0" borderId="5" xfId="0" applyFont="1" applyBorder="1" applyAlignment="1">
      <alignment horizontal="center" vertical="center" wrapText="1" readingOrder="2"/>
    </xf>
    <xf numFmtId="0" fontId="24" fillId="0" borderId="2" xfId="0" applyFont="1" applyBorder="1" applyAlignment="1">
      <alignment horizontal="center" vertical="center" wrapText="1" readingOrder="2"/>
    </xf>
    <xf numFmtId="0" fontId="24" fillId="17" borderId="28" xfId="0" applyFont="1" applyFill="1" applyBorder="1" applyAlignment="1">
      <alignment horizontal="center" vertical="center" wrapText="1" readingOrder="2"/>
    </xf>
    <xf numFmtId="0" fontId="24" fillId="17" borderId="5" xfId="0" applyFont="1" applyFill="1" applyBorder="1" applyAlignment="1">
      <alignment horizontal="center" vertical="center" wrapText="1" readingOrder="2"/>
    </xf>
    <xf numFmtId="0" fontId="24" fillId="17" borderId="2" xfId="0" applyFont="1" applyFill="1" applyBorder="1" applyAlignment="1">
      <alignment horizontal="center" vertical="center" wrapText="1" readingOrder="2"/>
    </xf>
    <xf numFmtId="0" fontId="24" fillId="0" borderId="29" xfId="0" applyFont="1" applyBorder="1" applyAlignment="1">
      <alignment horizontal="center" vertical="center" wrapText="1" readingOrder="2"/>
    </xf>
    <xf numFmtId="0" fontId="24" fillId="0" borderId="30" xfId="0" applyFont="1" applyBorder="1" applyAlignment="1">
      <alignment horizontal="center" vertical="center" wrapText="1" readingOrder="2"/>
    </xf>
    <xf numFmtId="0" fontId="24" fillId="0" borderId="31" xfId="0" applyFont="1" applyBorder="1" applyAlignment="1">
      <alignment horizontal="center" vertical="center" wrapText="1" readingOrder="2"/>
    </xf>
    <xf numFmtId="0" fontId="24" fillId="11" borderId="28" xfId="0" applyFont="1" applyFill="1" applyBorder="1" applyAlignment="1">
      <alignment horizontal="center" vertical="center" wrapText="1" readingOrder="2"/>
    </xf>
    <xf numFmtId="0" fontId="24" fillId="11" borderId="5" xfId="0" applyFont="1" applyFill="1" applyBorder="1" applyAlignment="1">
      <alignment horizontal="center" vertical="center" wrapText="1" readingOrder="2"/>
    </xf>
    <xf numFmtId="0" fontId="24" fillId="11" borderId="2" xfId="0" applyFont="1" applyFill="1" applyBorder="1" applyAlignment="1">
      <alignment horizontal="center" vertical="center" wrapText="1" readingOrder="2"/>
    </xf>
    <xf numFmtId="0" fontId="24" fillId="15" borderId="28" xfId="0" applyFont="1" applyFill="1" applyBorder="1" applyAlignment="1">
      <alignment horizontal="center" vertical="center" wrapText="1" readingOrder="2"/>
    </xf>
    <xf numFmtId="0" fontId="24" fillId="15" borderId="5" xfId="0" applyFont="1" applyFill="1" applyBorder="1" applyAlignment="1">
      <alignment horizontal="center" vertical="center" wrapText="1" readingOrder="2"/>
    </xf>
    <xf numFmtId="0" fontId="24" fillId="15" borderId="2" xfId="0" applyFont="1" applyFill="1" applyBorder="1" applyAlignment="1">
      <alignment horizontal="center" vertical="center" wrapText="1" readingOrder="2"/>
    </xf>
    <xf numFmtId="0" fontId="24" fillId="13" borderId="29" xfId="0" applyFont="1" applyFill="1" applyBorder="1" applyAlignment="1">
      <alignment horizontal="center" vertical="center" wrapText="1" readingOrder="2"/>
    </xf>
    <xf numFmtId="0" fontId="24" fillId="13" borderId="30" xfId="0" applyFont="1" applyFill="1" applyBorder="1" applyAlignment="1">
      <alignment horizontal="center" vertical="center" wrapText="1" readingOrder="2"/>
    </xf>
    <xf numFmtId="0" fontId="24" fillId="13" borderId="31" xfId="0" applyFont="1" applyFill="1" applyBorder="1" applyAlignment="1">
      <alignment horizontal="center" vertical="center" wrapText="1" readingOrder="2"/>
    </xf>
    <xf numFmtId="0" fontId="19" fillId="0" borderId="0" xfId="0" applyFont="1" applyFill="1" applyBorder="1" applyAlignment="1">
      <alignment horizontal="center"/>
    </xf>
  </cellXfs>
  <cellStyles count="15">
    <cellStyle name="Comma" xfId="1" builtinId="3"/>
    <cellStyle name="Comma 2" xfId="7"/>
    <cellStyle name="Comma 3" xfId="10"/>
    <cellStyle name="Comma 4" xfId="11"/>
    <cellStyle name="Comma 5" xfId="8"/>
    <cellStyle name="Comma 6" xfId="12"/>
    <cellStyle name="Currency" xfId="13" builtinId="4"/>
    <cellStyle name="Hyperlink 2" xfId="4"/>
    <cellStyle name="Normal" xfId="0" builtinId="0"/>
    <cellStyle name="Normal 2" xfId="5"/>
    <cellStyle name="Normal 3" xfId="6"/>
    <cellStyle name="Normal 4" xfId="9"/>
    <cellStyle name="Normal 5" xfId="3"/>
    <cellStyle name="Percent" xfId="14" builtinId="5"/>
    <cellStyle name="Percent 2" xfId="2"/>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496;&#1489;&#1500;&#1514;%20&#1502;&#1495;&#1497;&#1512;&#1497;&#1501;%20-%20&#1491;&#1493;&#1490;&#1502;&#1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טבלאות מקור"/>
    </sheetNames>
    <sheetDataSet>
      <sheetData sheetId="0"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353"/>
  <sheetViews>
    <sheetView rightToLeft="1" topLeftCell="A331" workbookViewId="0">
      <selection activeCell="A345" activeCellId="6" sqref="A265 A288 A311 A330 A331 A339 A345"/>
    </sheetView>
  </sheetViews>
  <sheetFormatPr defaultRowHeight="14.25" x14ac:dyDescent="0.2"/>
  <cols>
    <col min="1" max="1" width="23.375" customWidth="1"/>
  </cols>
  <sheetData>
    <row r="1" spans="1:2" ht="18.75" x14ac:dyDescent="0.2">
      <c r="A1" s="1" t="s">
        <v>0</v>
      </c>
      <c r="B1" s="11"/>
    </row>
    <row r="2" spans="1:2" ht="15.75" x14ac:dyDescent="0.2">
      <c r="A2" s="2" t="s">
        <v>1</v>
      </c>
      <c r="B2" s="11"/>
    </row>
    <row r="3" spans="1:2" ht="17.25" x14ac:dyDescent="0.2">
      <c r="A3" s="3" t="s">
        <v>2</v>
      </c>
      <c r="B3" s="11"/>
    </row>
    <row r="4" spans="1:2" ht="15.75" x14ac:dyDescent="0.2">
      <c r="A4" s="2" t="s">
        <v>3</v>
      </c>
      <c r="B4" s="11"/>
    </row>
    <row r="5" spans="1:2" ht="15.75" x14ac:dyDescent="0.2">
      <c r="A5" s="2" t="s">
        <v>4</v>
      </c>
      <c r="B5" s="11"/>
    </row>
    <row r="6" spans="1:2" ht="15.75" x14ac:dyDescent="0.2">
      <c r="A6" s="2" t="s">
        <v>5</v>
      </c>
      <c r="B6" s="11"/>
    </row>
    <row r="7" spans="1:2" ht="15.75" x14ac:dyDescent="0.2">
      <c r="A7" s="2" t="s">
        <v>6</v>
      </c>
      <c r="B7" s="11"/>
    </row>
    <row r="8" spans="1:2" ht="15.75" x14ac:dyDescent="0.2">
      <c r="A8" s="2" t="s">
        <v>7</v>
      </c>
      <c r="B8" s="11"/>
    </row>
    <row r="9" spans="1:2" ht="15.75" x14ac:dyDescent="0.2">
      <c r="A9" s="2" t="s">
        <v>8</v>
      </c>
      <c r="B9" s="11"/>
    </row>
    <row r="10" spans="1:2" ht="15.75" x14ac:dyDescent="0.2">
      <c r="A10" s="2" t="s">
        <v>9</v>
      </c>
      <c r="B10" s="11"/>
    </row>
    <row r="11" spans="1:2" ht="15.75" x14ac:dyDescent="0.2">
      <c r="A11" s="2" t="s">
        <v>10</v>
      </c>
      <c r="B11" s="11"/>
    </row>
    <row r="12" spans="1:2" ht="15.75" x14ac:dyDescent="0.2">
      <c r="A12" s="2" t="s">
        <v>11</v>
      </c>
      <c r="B12" s="11"/>
    </row>
    <row r="13" spans="1:2" ht="15.75" x14ac:dyDescent="0.2">
      <c r="A13" s="2"/>
      <c r="B13" s="11"/>
    </row>
    <row r="14" spans="1:2" ht="16.5" customHeight="1" x14ac:dyDescent="0.2">
      <c r="A14" s="3" t="s">
        <v>12</v>
      </c>
      <c r="B14" s="11"/>
    </row>
    <row r="15" spans="1:2" ht="15.75" x14ac:dyDescent="0.2">
      <c r="A15" s="4" t="s">
        <v>13</v>
      </c>
      <c r="B15" s="11"/>
    </row>
    <row r="16" spans="1:2" ht="15.75" x14ac:dyDescent="0.2">
      <c r="A16" s="4" t="s">
        <v>14</v>
      </c>
      <c r="B16" s="11"/>
    </row>
    <row r="17" spans="1:2" ht="15.75" x14ac:dyDescent="0.2">
      <c r="A17" s="2"/>
      <c r="B17" s="11"/>
    </row>
    <row r="18" spans="1:2" ht="15.75" x14ac:dyDescent="0.2">
      <c r="A18" s="2" t="s">
        <v>15</v>
      </c>
      <c r="B18" s="11"/>
    </row>
    <row r="19" spans="1:2" ht="15.75" x14ac:dyDescent="0.2">
      <c r="A19" s="2" t="s">
        <v>16</v>
      </c>
      <c r="B19" s="11"/>
    </row>
    <row r="20" spans="1:2" ht="15.75" x14ac:dyDescent="0.2">
      <c r="A20" s="2" t="s">
        <v>17</v>
      </c>
      <c r="B20" s="11"/>
    </row>
    <row r="21" spans="1:2" ht="15.75" x14ac:dyDescent="0.2">
      <c r="A21" s="2" t="s">
        <v>18</v>
      </c>
      <c r="B21" s="11"/>
    </row>
    <row r="22" spans="1:2" ht="15.75" x14ac:dyDescent="0.2">
      <c r="A22" s="2" t="s">
        <v>19</v>
      </c>
      <c r="B22" s="11"/>
    </row>
    <row r="23" spans="1:2" ht="15.75" x14ac:dyDescent="0.2">
      <c r="A23" s="2" t="s">
        <v>20</v>
      </c>
      <c r="B23" s="11"/>
    </row>
    <row r="24" spans="1:2" ht="15.75" x14ac:dyDescent="0.2">
      <c r="A24" s="2" t="s">
        <v>21</v>
      </c>
      <c r="B24" s="11"/>
    </row>
    <row r="25" spans="1:2" ht="15.75" x14ac:dyDescent="0.2">
      <c r="A25" s="2" t="s">
        <v>22</v>
      </c>
      <c r="B25" s="11"/>
    </row>
    <row r="26" spans="1:2" ht="15.75" x14ac:dyDescent="0.2">
      <c r="A26" s="2" t="s">
        <v>23</v>
      </c>
      <c r="B26" s="11"/>
    </row>
    <row r="27" spans="1:2" ht="15.75" x14ac:dyDescent="0.2">
      <c r="A27" s="2" t="s">
        <v>24</v>
      </c>
      <c r="B27" s="11"/>
    </row>
    <row r="28" spans="1:2" ht="15.75" x14ac:dyDescent="0.2">
      <c r="A28" s="2" t="s">
        <v>25</v>
      </c>
      <c r="B28" s="11"/>
    </row>
    <row r="29" spans="1:2" ht="15.75" x14ac:dyDescent="0.2">
      <c r="A29" s="2" t="s">
        <v>26</v>
      </c>
      <c r="B29" s="11"/>
    </row>
    <row r="30" spans="1:2" ht="15.75" x14ac:dyDescent="0.2">
      <c r="A30" s="2"/>
      <c r="B30" s="11"/>
    </row>
    <row r="31" spans="1:2" ht="15.75" x14ac:dyDescent="0.2">
      <c r="A31" s="2" t="s">
        <v>27</v>
      </c>
      <c r="B31" s="11"/>
    </row>
    <row r="32" spans="1:2" ht="15.75" x14ac:dyDescent="0.2">
      <c r="A32" s="2" t="s">
        <v>28</v>
      </c>
      <c r="B32" s="11"/>
    </row>
    <row r="33" spans="1:2" ht="15.75" x14ac:dyDescent="0.2">
      <c r="A33" s="2" t="s">
        <v>29</v>
      </c>
      <c r="B33" s="11"/>
    </row>
    <row r="34" spans="1:2" ht="15.75" x14ac:dyDescent="0.2">
      <c r="A34" s="2" t="s">
        <v>30</v>
      </c>
      <c r="B34" s="11"/>
    </row>
    <row r="35" spans="1:2" ht="15.75" x14ac:dyDescent="0.2">
      <c r="A35" s="2" t="s">
        <v>31</v>
      </c>
      <c r="B35" s="11"/>
    </row>
    <row r="36" spans="1:2" ht="15.75" x14ac:dyDescent="0.2">
      <c r="A36" s="2"/>
      <c r="B36" s="11"/>
    </row>
    <row r="37" spans="1:2" ht="15.75" x14ac:dyDescent="0.2">
      <c r="A37" s="2" t="s">
        <v>32</v>
      </c>
      <c r="B37" s="11"/>
    </row>
    <row r="38" spans="1:2" ht="15.75" x14ac:dyDescent="0.2">
      <c r="A38" s="2" t="s">
        <v>33</v>
      </c>
      <c r="B38" s="11"/>
    </row>
    <row r="39" spans="1:2" ht="15.75" x14ac:dyDescent="0.2">
      <c r="A39" s="2" t="s">
        <v>34</v>
      </c>
      <c r="B39" s="11"/>
    </row>
    <row r="40" spans="1:2" ht="15.75" x14ac:dyDescent="0.2">
      <c r="A40" s="2" t="s">
        <v>35</v>
      </c>
      <c r="B40" s="11"/>
    </row>
    <row r="41" spans="1:2" ht="15.75" x14ac:dyDescent="0.2">
      <c r="A41" s="2" t="s">
        <v>36</v>
      </c>
      <c r="B41" s="11"/>
    </row>
    <row r="42" spans="1:2" ht="78.75" x14ac:dyDescent="0.2">
      <c r="A42" s="5" t="s">
        <v>37</v>
      </c>
      <c r="B42" s="11"/>
    </row>
    <row r="43" spans="1:2" ht="47.25" x14ac:dyDescent="0.2">
      <c r="A43" s="5" t="s">
        <v>38</v>
      </c>
      <c r="B43" s="11"/>
    </row>
    <row r="44" spans="1:2" ht="15.75" x14ac:dyDescent="0.2">
      <c r="A44" s="2"/>
      <c r="B44" s="11"/>
    </row>
    <row r="45" spans="1:2" ht="15.75" x14ac:dyDescent="0.2">
      <c r="A45" s="2"/>
      <c r="B45" s="11"/>
    </row>
    <row r="46" spans="1:2" ht="15.75" x14ac:dyDescent="0.2">
      <c r="A46" s="2" t="s">
        <v>39</v>
      </c>
      <c r="B46" s="11"/>
    </row>
    <row r="47" spans="1:2" ht="15.75" x14ac:dyDescent="0.2">
      <c r="A47" s="2" t="s">
        <v>40</v>
      </c>
      <c r="B47" s="11"/>
    </row>
    <row r="48" spans="1:2" ht="15.75" x14ac:dyDescent="0.2">
      <c r="A48" s="4" t="s">
        <v>41</v>
      </c>
      <c r="B48" s="11"/>
    </row>
    <row r="49" spans="1:2" ht="15.75" x14ac:dyDescent="0.2">
      <c r="A49" s="4" t="s">
        <v>42</v>
      </c>
      <c r="B49" s="11"/>
    </row>
    <row r="50" spans="1:2" ht="15.75" x14ac:dyDescent="0.2">
      <c r="A50" s="4" t="s">
        <v>43</v>
      </c>
      <c r="B50" s="11"/>
    </row>
    <row r="51" spans="1:2" ht="15.75" x14ac:dyDescent="0.2">
      <c r="A51" s="4" t="s">
        <v>44</v>
      </c>
      <c r="B51" s="11"/>
    </row>
    <row r="52" spans="1:2" ht="15.75" x14ac:dyDescent="0.2">
      <c r="A52" s="4" t="s">
        <v>45</v>
      </c>
      <c r="B52" s="11"/>
    </row>
    <row r="53" spans="1:2" ht="15.75" x14ac:dyDescent="0.2">
      <c r="A53" s="2" t="s">
        <v>46</v>
      </c>
      <c r="B53" s="11"/>
    </row>
    <row r="54" spans="1:2" ht="15.75" x14ac:dyDescent="0.2">
      <c r="A54" s="4"/>
      <c r="B54" s="11"/>
    </row>
    <row r="55" spans="1:2" ht="15.75" x14ac:dyDescent="0.2">
      <c r="A55" s="2" t="s">
        <v>47</v>
      </c>
      <c r="B55" s="11"/>
    </row>
    <row r="56" spans="1:2" ht="15.75" x14ac:dyDescent="0.2">
      <c r="A56" s="6" t="s">
        <v>48</v>
      </c>
      <c r="B56" s="11"/>
    </row>
    <row r="57" spans="1:2" ht="15.75" x14ac:dyDescent="0.2">
      <c r="A57" s="6" t="s">
        <v>49</v>
      </c>
      <c r="B57" s="11"/>
    </row>
    <row r="58" spans="1:2" ht="15.75" x14ac:dyDescent="0.2">
      <c r="A58" s="6" t="s">
        <v>50</v>
      </c>
      <c r="B58" s="11"/>
    </row>
    <row r="59" spans="1:2" ht="15.75" x14ac:dyDescent="0.2">
      <c r="A59" s="6" t="s">
        <v>51</v>
      </c>
      <c r="B59" s="11"/>
    </row>
    <row r="60" spans="1:2" ht="15.75" x14ac:dyDescent="0.2">
      <c r="A60" s="6" t="s">
        <v>52</v>
      </c>
      <c r="B60" s="11"/>
    </row>
    <row r="61" spans="1:2" ht="15.75" x14ac:dyDescent="0.2">
      <c r="A61" s="6" t="s">
        <v>53</v>
      </c>
      <c r="B61" s="11"/>
    </row>
    <row r="62" spans="1:2" ht="15.75" x14ac:dyDescent="0.2">
      <c r="A62" s="6" t="s">
        <v>54</v>
      </c>
      <c r="B62" s="11"/>
    </row>
    <row r="63" spans="1:2" ht="15.75" x14ac:dyDescent="0.2">
      <c r="A63" s="2" t="s">
        <v>55</v>
      </c>
      <c r="B63" s="11"/>
    </row>
    <row r="64" spans="1:2" ht="15.75" x14ac:dyDescent="0.2">
      <c r="A64" s="2"/>
      <c r="B64" s="11"/>
    </row>
    <row r="65" spans="1:2" ht="15.75" x14ac:dyDescent="0.2">
      <c r="A65" s="2" t="s">
        <v>56</v>
      </c>
      <c r="B65" s="11"/>
    </row>
    <row r="66" spans="1:2" ht="15.75" x14ac:dyDescent="0.2">
      <c r="A66" s="2" t="s">
        <v>57</v>
      </c>
      <c r="B66" s="11"/>
    </row>
    <row r="67" spans="1:2" ht="15.75" x14ac:dyDescent="0.2">
      <c r="A67" s="2" t="s">
        <v>58</v>
      </c>
      <c r="B67" s="11"/>
    </row>
    <row r="68" spans="1:2" ht="15.75" x14ac:dyDescent="0.2">
      <c r="A68" s="2" t="s">
        <v>59</v>
      </c>
      <c r="B68" s="11"/>
    </row>
    <row r="69" spans="1:2" ht="15.75" x14ac:dyDescent="0.2">
      <c r="A69" s="2" t="s">
        <v>60</v>
      </c>
      <c r="B69" s="11"/>
    </row>
    <row r="70" spans="1:2" ht="15.75" x14ac:dyDescent="0.2">
      <c r="A70" s="2"/>
      <c r="B70" s="11"/>
    </row>
    <row r="71" spans="1:2" ht="15.75" x14ac:dyDescent="0.2">
      <c r="A71" s="2" t="s">
        <v>61</v>
      </c>
      <c r="B71" s="11"/>
    </row>
    <row r="72" spans="1:2" ht="15.75" x14ac:dyDescent="0.2">
      <c r="A72" s="2" t="s">
        <v>62</v>
      </c>
      <c r="B72" s="11"/>
    </row>
    <row r="73" spans="1:2" ht="15.75" x14ac:dyDescent="0.2">
      <c r="A73" s="2" t="s">
        <v>63</v>
      </c>
      <c r="B73" s="11"/>
    </row>
    <row r="74" spans="1:2" ht="15.75" x14ac:dyDescent="0.2">
      <c r="A74" s="2" t="s">
        <v>64</v>
      </c>
      <c r="B74" s="11"/>
    </row>
    <row r="75" spans="1:2" ht="15.75" x14ac:dyDescent="0.2">
      <c r="A75" s="2" t="s">
        <v>65</v>
      </c>
      <c r="B75" s="11"/>
    </row>
    <row r="76" spans="1:2" ht="15.75" x14ac:dyDescent="0.2">
      <c r="A76" s="2" t="s">
        <v>66</v>
      </c>
      <c r="B76" s="11"/>
    </row>
    <row r="77" spans="1:2" ht="15.75" x14ac:dyDescent="0.2">
      <c r="A77" s="2" t="s">
        <v>67</v>
      </c>
      <c r="B77" s="11"/>
    </row>
    <row r="78" spans="1:2" ht="15.75" x14ac:dyDescent="0.2">
      <c r="A78" s="2"/>
      <c r="B78" s="11"/>
    </row>
    <row r="79" spans="1:2" ht="15.75" x14ac:dyDescent="0.2">
      <c r="A79" s="2" t="s">
        <v>68</v>
      </c>
      <c r="B79" s="11"/>
    </row>
    <row r="80" spans="1:2" ht="78.75" x14ac:dyDescent="0.2">
      <c r="A80" s="7" t="s">
        <v>69</v>
      </c>
      <c r="B80" s="11"/>
    </row>
    <row r="81" spans="1:2" ht="15.75" x14ac:dyDescent="0.2">
      <c r="A81" s="4" t="s">
        <v>70</v>
      </c>
      <c r="B81" s="11"/>
    </row>
    <row r="82" spans="1:2" ht="15.75" x14ac:dyDescent="0.2">
      <c r="A82" s="4" t="s">
        <v>71</v>
      </c>
      <c r="B82" s="11"/>
    </row>
    <row r="83" spans="1:2" ht="157.5" x14ac:dyDescent="0.2">
      <c r="A83" s="7" t="s">
        <v>72</v>
      </c>
      <c r="B83" s="11"/>
    </row>
    <row r="84" spans="1:2" ht="15.75" x14ac:dyDescent="0.2">
      <c r="A84" s="4" t="s">
        <v>73</v>
      </c>
      <c r="B84" s="11"/>
    </row>
    <row r="85" spans="1:2" ht="15.75" x14ac:dyDescent="0.2">
      <c r="A85" s="4" t="s">
        <v>74</v>
      </c>
      <c r="B85" s="11"/>
    </row>
    <row r="86" spans="1:2" ht="15.75" x14ac:dyDescent="0.2">
      <c r="A86" s="2"/>
      <c r="B86" s="11"/>
    </row>
    <row r="87" spans="1:2" ht="17.25" x14ac:dyDescent="0.2">
      <c r="A87" s="3" t="s">
        <v>75</v>
      </c>
      <c r="B87" s="11"/>
    </row>
    <row r="88" spans="1:2" ht="15.75" x14ac:dyDescent="0.2">
      <c r="A88" s="2" t="s">
        <v>76</v>
      </c>
      <c r="B88" s="11"/>
    </row>
    <row r="89" spans="1:2" ht="15.75" x14ac:dyDescent="0.2">
      <c r="A89" s="2">
        <v>1</v>
      </c>
      <c r="B89" s="2" t="s">
        <v>77</v>
      </c>
    </row>
    <row r="90" spans="1:2" ht="15.75" x14ac:dyDescent="0.2">
      <c r="A90" s="2">
        <v>2</v>
      </c>
      <c r="B90" s="2" t="s">
        <v>78</v>
      </c>
    </row>
    <row r="91" spans="1:2" ht="15.75" x14ac:dyDescent="0.2">
      <c r="A91" s="2">
        <v>3</v>
      </c>
      <c r="B91" s="2" t="s">
        <v>79</v>
      </c>
    </row>
    <row r="92" spans="1:2" ht="15.75" x14ac:dyDescent="0.2">
      <c r="A92" s="2" t="s">
        <v>80</v>
      </c>
      <c r="B92" s="11"/>
    </row>
    <row r="93" spans="1:2" ht="15.75" x14ac:dyDescent="0.2">
      <c r="A93" s="2" t="s">
        <v>81</v>
      </c>
      <c r="B93" s="11"/>
    </row>
    <row r="94" spans="1:2" ht="15.75" x14ac:dyDescent="0.2">
      <c r="A94" s="2" t="s">
        <v>82</v>
      </c>
      <c r="B94" s="11"/>
    </row>
    <row r="95" spans="1:2" ht="15.75" x14ac:dyDescent="0.2">
      <c r="A95" s="2" t="s">
        <v>83</v>
      </c>
      <c r="B95" s="11"/>
    </row>
    <row r="96" spans="1:2" ht="15.75" x14ac:dyDescent="0.2">
      <c r="A96" s="2" t="s">
        <v>84</v>
      </c>
      <c r="B96" s="11"/>
    </row>
    <row r="97" spans="1:2" ht="15.75" x14ac:dyDescent="0.2">
      <c r="A97" s="2" t="s">
        <v>85</v>
      </c>
      <c r="B97" s="11"/>
    </row>
    <row r="98" spans="1:2" ht="15.75" x14ac:dyDescent="0.2">
      <c r="A98" s="2" t="s">
        <v>86</v>
      </c>
      <c r="B98" s="11"/>
    </row>
    <row r="99" spans="1:2" ht="15.75" x14ac:dyDescent="0.2">
      <c r="A99" s="2">
        <v>2</v>
      </c>
      <c r="B99" s="2" t="s">
        <v>87</v>
      </c>
    </row>
    <row r="100" spans="1:2" ht="15.75" x14ac:dyDescent="0.2">
      <c r="A100" s="2" t="s">
        <v>88</v>
      </c>
      <c r="B100" s="11"/>
    </row>
    <row r="101" spans="1:2" ht="15.75" x14ac:dyDescent="0.2">
      <c r="A101" s="2" t="s">
        <v>89</v>
      </c>
      <c r="B101" s="11"/>
    </row>
    <row r="102" spans="1:2" ht="15.75" x14ac:dyDescent="0.2">
      <c r="A102" s="2" t="s">
        <v>90</v>
      </c>
      <c r="B102" s="11"/>
    </row>
    <row r="103" spans="1:2" ht="15.75" x14ac:dyDescent="0.2">
      <c r="A103" s="2" t="s">
        <v>91</v>
      </c>
      <c r="B103" s="11"/>
    </row>
    <row r="104" spans="1:2" ht="15.75" x14ac:dyDescent="0.2">
      <c r="A104" s="2">
        <v>3</v>
      </c>
      <c r="B104" s="2" t="s">
        <v>92</v>
      </c>
    </row>
    <row r="105" spans="1:2" ht="15.75" x14ac:dyDescent="0.2">
      <c r="A105" s="2" t="s">
        <v>93</v>
      </c>
      <c r="B105" s="11"/>
    </row>
    <row r="106" spans="1:2" ht="15.75" x14ac:dyDescent="0.2">
      <c r="A106" s="2" t="s">
        <v>94</v>
      </c>
      <c r="B106" s="11"/>
    </row>
    <row r="107" spans="1:2" ht="15.75" x14ac:dyDescent="0.2">
      <c r="A107" s="2" t="s">
        <v>95</v>
      </c>
      <c r="B107" s="11"/>
    </row>
    <row r="108" spans="1:2" ht="15.75" x14ac:dyDescent="0.2">
      <c r="A108" s="2" t="s">
        <v>96</v>
      </c>
      <c r="B108" s="11"/>
    </row>
    <row r="109" spans="1:2" ht="15.75" x14ac:dyDescent="0.2">
      <c r="A109" s="2" t="s">
        <v>97</v>
      </c>
      <c r="B109" s="11"/>
    </row>
    <row r="110" spans="1:2" ht="15.75" x14ac:dyDescent="0.2">
      <c r="A110" s="2">
        <v>4</v>
      </c>
      <c r="B110" s="2" t="s">
        <v>98</v>
      </c>
    </row>
    <row r="111" spans="1:2" ht="15.75" x14ac:dyDescent="0.2">
      <c r="A111" s="2" t="s">
        <v>99</v>
      </c>
      <c r="B111" s="11"/>
    </row>
    <row r="112" spans="1:2" ht="15.75" x14ac:dyDescent="0.2">
      <c r="A112" s="2" t="s">
        <v>100</v>
      </c>
      <c r="B112" s="11"/>
    </row>
    <row r="113" spans="1:2" ht="15.75" x14ac:dyDescent="0.2">
      <c r="A113" s="2" t="s">
        <v>101</v>
      </c>
      <c r="B113" s="11"/>
    </row>
    <row r="114" spans="1:2" ht="15.75" x14ac:dyDescent="0.2">
      <c r="A114" s="2" t="s">
        <v>102</v>
      </c>
      <c r="B114" s="11"/>
    </row>
    <row r="115" spans="1:2" ht="15.75" x14ac:dyDescent="0.2">
      <c r="A115" s="2" t="s">
        <v>103</v>
      </c>
      <c r="B115" s="11"/>
    </row>
    <row r="116" spans="1:2" ht="15.75" x14ac:dyDescent="0.2">
      <c r="A116" s="2">
        <v>5</v>
      </c>
      <c r="B116" s="2" t="s">
        <v>104</v>
      </c>
    </row>
    <row r="117" spans="1:2" ht="15.75" x14ac:dyDescent="0.2">
      <c r="A117" s="2"/>
      <c r="B117" s="11"/>
    </row>
    <row r="118" spans="1:2" ht="15.75" x14ac:dyDescent="0.2">
      <c r="A118" s="2"/>
      <c r="B118" s="11"/>
    </row>
    <row r="119" spans="1:2" ht="18.75" x14ac:dyDescent="0.2">
      <c r="A119" s="1" t="s">
        <v>105</v>
      </c>
      <c r="B119" s="11"/>
    </row>
    <row r="120" spans="1:2" ht="15.75" x14ac:dyDescent="0.2">
      <c r="A120" s="2" t="s">
        <v>106</v>
      </c>
      <c r="B120" s="11"/>
    </row>
    <row r="121" spans="1:2" ht="15.75" x14ac:dyDescent="0.2">
      <c r="A121" s="2" t="s">
        <v>107</v>
      </c>
      <c r="B121" s="11"/>
    </row>
    <row r="122" spans="1:2" ht="15.75" x14ac:dyDescent="0.2">
      <c r="A122" s="2" t="s">
        <v>108</v>
      </c>
      <c r="B122" s="11"/>
    </row>
    <row r="123" spans="1:2" ht="17.25" x14ac:dyDescent="0.2">
      <c r="A123" s="3" t="s">
        <v>109</v>
      </c>
      <c r="B123" s="11"/>
    </row>
    <row r="124" spans="1:2" ht="15.75" x14ac:dyDescent="0.2">
      <c r="A124" s="2" t="s">
        <v>110</v>
      </c>
      <c r="B124" s="11"/>
    </row>
    <row r="125" spans="1:2" ht="15.75" x14ac:dyDescent="0.2">
      <c r="A125" s="2" t="s">
        <v>111</v>
      </c>
      <c r="B125" s="11"/>
    </row>
    <row r="126" spans="1:2" ht="15.75" x14ac:dyDescent="0.2">
      <c r="A126" s="2" t="s">
        <v>112</v>
      </c>
      <c r="B126" s="2" t="s">
        <v>113</v>
      </c>
    </row>
    <row r="127" spans="1:2" ht="15.75" x14ac:dyDescent="0.2">
      <c r="A127" s="2" t="s">
        <v>114</v>
      </c>
      <c r="B127" s="2" t="s">
        <v>115</v>
      </c>
    </row>
    <row r="128" spans="1:2" ht="15.75" x14ac:dyDescent="0.2">
      <c r="A128" s="8" t="s">
        <v>116</v>
      </c>
      <c r="B128" s="8" t="s">
        <v>117</v>
      </c>
    </row>
    <row r="129" spans="1:2" ht="15.75" x14ac:dyDescent="0.2">
      <c r="A129" s="2" t="s">
        <v>118</v>
      </c>
      <c r="B129" s="2" t="s">
        <v>119</v>
      </c>
    </row>
    <row r="130" spans="1:2" ht="15.75" x14ac:dyDescent="0.2">
      <c r="A130" s="2" t="s">
        <v>120</v>
      </c>
      <c r="B130" s="2" t="s">
        <v>121</v>
      </c>
    </row>
    <row r="131" spans="1:2" ht="15.75" x14ac:dyDescent="0.2">
      <c r="A131" s="2" t="s">
        <v>122</v>
      </c>
      <c r="B131" s="2" t="s">
        <v>123</v>
      </c>
    </row>
    <row r="132" spans="1:2" ht="15.75" x14ac:dyDescent="0.2">
      <c r="A132" s="2" t="s">
        <v>124</v>
      </c>
      <c r="B132" s="2" t="s">
        <v>125</v>
      </c>
    </row>
    <row r="133" spans="1:2" ht="15.75" x14ac:dyDescent="0.2">
      <c r="A133" s="2" t="s">
        <v>126</v>
      </c>
      <c r="B133" s="11"/>
    </row>
    <row r="134" spans="1:2" ht="15.75" x14ac:dyDescent="0.2">
      <c r="A134" s="2" t="s">
        <v>127</v>
      </c>
      <c r="B134" s="11"/>
    </row>
    <row r="135" spans="1:2" ht="15.75" x14ac:dyDescent="0.2">
      <c r="A135" s="2" t="s">
        <v>128</v>
      </c>
      <c r="B135" s="11"/>
    </row>
    <row r="136" spans="1:2" ht="15.75" x14ac:dyDescent="0.2">
      <c r="A136" s="2" t="s">
        <v>129</v>
      </c>
      <c r="B136" s="11"/>
    </row>
    <row r="137" spans="1:2" ht="15.75" x14ac:dyDescent="0.2">
      <c r="A137" s="2" t="s">
        <v>130</v>
      </c>
      <c r="B137" s="11"/>
    </row>
    <row r="138" spans="1:2" ht="15.75" x14ac:dyDescent="0.2">
      <c r="A138" s="2" t="s">
        <v>131</v>
      </c>
      <c r="B138" s="11"/>
    </row>
    <row r="139" spans="1:2" ht="15.75" x14ac:dyDescent="0.2">
      <c r="A139" s="2" t="s">
        <v>132</v>
      </c>
      <c r="B139" s="11"/>
    </row>
    <row r="140" spans="1:2" ht="15.75" x14ac:dyDescent="0.2">
      <c r="A140" s="2" t="s">
        <v>133</v>
      </c>
      <c r="B140" s="11"/>
    </row>
    <row r="141" spans="1:2" ht="15.75" x14ac:dyDescent="0.2">
      <c r="A141" s="2" t="s">
        <v>134</v>
      </c>
      <c r="B141" s="11"/>
    </row>
    <row r="142" spans="1:2" ht="15.75" x14ac:dyDescent="0.2">
      <c r="A142" s="2" t="s">
        <v>135</v>
      </c>
      <c r="B142" s="11"/>
    </row>
    <row r="143" spans="1:2" ht="15.75" x14ac:dyDescent="0.2">
      <c r="A143" s="2"/>
      <c r="B143" s="11"/>
    </row>
    <row r="144" spans="1:2" ht="15.75" x14ac:dyDescent="0.2">
      <c r="A144" s="2" t="s">
        <v>136</v>
      </c>
      <c r="B144" s="11"/>
    </row>
    <row r="145" spans="1:2" ht="47.25" x14ac:dyDescent="0.2">
      <c r="A145" s="9" t="s">
        <v>137</v>
      </c>
      <c r="B145" s="11"/>
    </row>
    <row r="146" spans="1:2" ht="63" x14ac:dyDescent="0.2">
      <c r="A146" s="9" t="s">
        <v>138</v>
      </c>
      <c r="B146" s="11"/>
    </row>
    <row r="147" spans="1:2" ht="31.5" x14ac:dyDescent="0.2">
      <c r="A147" s="5" t="s">
        <v>139</v>
      </c>
      <c r="B147" s="11"/>
    </row>
    <row r="148" spans="1:2" ht="63" x14ac:dyDescent="0.2">
      <c r="A148" s="9" t="s">
        <v>140</v>
      </c>
      <c r="B148" s="11"/>
    </row>
    <row r="149" spans="1:2" ht="31.5" x14ac:dyDescent="0.2">
      <c r="A149" s="9" t="s">
        <v>141</v>
      </c>
      <c r="B149" s="11"/>
    </row>
    <row r="150" spans="1:2" ht="47.25" x14ac:dyDescent="0.2">
      <c r="A150" s="5" t="s">
        <v>142</v>
      </c>
      <c r="B150" s="11"/>
    </row>
    <row r="151" spans="1:2" ht="78.75" x14ac:dyDescent="0.2">
      <c r="A151" s="9" t="s">
        <v>143</v>
      </c>
      <c r="B151" s="11"/>
    </row>
    <row r="152" spans="1:2" ht="110.25" x14ac:dyDescent="0.2">
      <c r="A152" s="5" t="s">
        <v>144</v>
      </c>
      <c r="B152" s="11"/>
    </row>
    <row r="153" spans="1:2" ht="15.75" x14ac:dyDescent="0.2">
      <c r="A153" s="2"/>
      <c r="B153" s="11"/>
    </row>
    <row r="154" spans="1:2" ht="15.75" x14ac:dyDescent="0.2">
      <c r="A154" s="2"/>
      <c r="B154" s="11"/>
    </row>
    <row r="155" spans="1:2" ht="15.75" x14ac:dyDescent="0.2">
      <c r="A155" s="2" t="s">
        <v>145</v>
      </c>
      <c r="B155" s="11"/>
    </row>
    <row r="156" spans="1:2" ht="15.75" x14ac:dyDescent="0.2">
      <c r="A156" s="8" t="s">
        <v>146</v>
      </c>
      <c r="B156" s="11"/>
    </row>
    <row r="157" spans="1:2" ht="18.75" x14ac:dyDescent="0.2">
      <c r="A157" s="1" t="s">
        <v>147</v>
      </c>
      <c r="B157" s="11"/>
    </row>
    <row r="158" spans="1:2" ht="15.75" x14ac:dyDescent="0.2">
      <c r="A158" s="2" t="s">
        <v>148</v>
      </c>
      <c r="B158" s="11"/>
    </row>
    <row r="159" spans="1:2" ht="15.75" x14ac:dyDescent="0.2">
      <c r="A159" s="2" t="s">
        <v>149</v>
      </c>
      <c r="B159" s="11"/>
    </row>
    <row r="160" spans="1:2" ht="15.75" x14ac:dyDescent="0.2">
      <c r="A160" s="2" t="s">
        <v>150</v>
      </c>
      <c r="B160" s="11"/>
    </row>
    <row r="161" spans="1:2" ht="15.75" x14ac:dyDescent="0.2">
      <c r="A161" s="2" t="s">
        <v>151</v>
      </c>
      <c r="B161" s="11"/>
    </row>
    <row r="162" spans="1:2" ht="15.75" x14ac:dyDescent="0.2">
      <c r="A162" s="2" t="s">
        <v>152</v>
      </c>
      <c r="B162" s="11"/>
    </row>
    <row r="163" spans="1:2" ht="15.75" x14ac:dyDescent="0.2">
      <c r="A163" s="2" t="s">
        <v>153</v>
      </c>
      <c r="B163" s="11"/>
    </row>
    <row r="164" spans="1:2" ht="15.75" x14ac:dyDescent="0.2">
      <c r="A164" s="2" t="s">
        <v>154</v>
      </c>
      <c r="B164" s="11"/>
    </row>
    <row r="165" spans="1:2" ht="15.75" x14ac:dyDescent="0.2">
      <c r="A165" s="2" t="s">
        <v>155</v>
      </c>
      <c r="B165" s="11"/>
    </row>
    <row r="166" spans="1:2" ht="15.75" x14ac:dyDescent="0.2">
      <c r="A166" s="6"/>
      <c r="B166" s="11"/>
    </row>
    <row r="167" spans="1:2" ht="15.75" x14ac:dyDescent="0.2">
      <c r="A167" s="2" t="s">
        <v>156</v>
      </c>
      <c r="B167" s="11"/>
    </row>
    <row r="168" spans="1:2" ht="15.75" x14ac:dyDescent="0.2">
      <c r="A168" s="2" t="s">
        <v>157</v>
      </c>
      <c r="B168" s="11"/>
    </row>
    <row r="169" spans="1:2" ht="15.75" x14ac:dyDescent="0.2">
      <c r="A169" s="2" t="s">
        <v>158</v>
      </c>
      <c r="B169" s="11"/>
    </row>
    <row r="170" spans="1:2" ht="15.75" x14ac:dyDescent="0.2">
      <c r="A170" s="2" t="s">
        <v>159</v>
      </c>
      <c r="B170" s="11"/>
    </row>
    <row r="171" spans="1:2" ht="15.75" x14ac:dyDescent="0.2">
      <c r="A171" s="6" t="s">
        <v>160</v>
      </c>
      <c r="B171" s="11"/>
    </row>
    <row r="172" spans="1:2" ht="15.75" x14ac:dyDescent="0.2">
      <c r="A172" s="2"/>
      <c r="B172" s="11"/>
    </row>
    <row r="173" spans="1:2" ht="15.75" x14ac:dyDescent="0.2">
      <c r="A173" s="2" t="s">
        <v>161</v>
      </c>
      <c r="B173" s="11"/>
    </row>
    <row r="174" spans="1:2" ht="15.75" x14ac:dyDescent="0.2">
      <c r="A174" s="2" t="s">
        <v>162</v>
      </c>
      <c r="B174" s="11"/>
    </row>
    <row r="175" spans="1:2" ht="15.75" x14ac:dyDescent="0.2">
      <c r="A175" s="2" t="s">
        <v>163</v>
      </c>
      <c r="B175" s="11"/>
    </row>
    <row r="176" spans="1:2" ht="15.75" x14ac:dyDescent="0.2">
      <c r="A176" s="2" t="s">
        <v>164</v>
      </c>
      <c r="B176" s="11"/>
    </row>
    <row r="177" spans="1:2" ht="15.75" x14ac:dyDescent="0.2">
      <c r="A177" s="2" t="s">
        <v>165</v>
      </c>
      <c r="B177" s="11"/>
    </row>
    <row r="178" spans="1:2" ht="15.75" x14ac:dyDescent="0.2">
      <c r="A178" s="2" t="s">
        <v>166</v>
      </c>
      <c r="B178" s="11"/>
    </row>
    <row r="179" spans="1:2" ht="15.75" x14ac:dyDescent="0.2">
      <c r="A179" s="2" t="s">
        <v>167</v>
      </c>
      <c r="B179" s="11"/>
    </row>
    <row r="180" spans="1:2" ht="15.75" x14ac:dyDescent="0.2">
      <c r="A180" s="2" t="s">
        <v>168</v>
      </c>
      <c r="B180" s="11"/>
    </row>
    <row r="181" spans="1:2" ht="15.75" x14ac:dyDescent="0.2">
      <c r="A181" s="2" t="s">
        <v>169</v>
      </c>
      <c r="B181" s="11"/>
    </row>
    <row r="182" spans="1:2" ht="15.75" x14ac:dyDescent="0.2">
      <c r="A182" s="2" t="s">
        <v>170</v>
      </c>
      <c r="B182" s="11"/>
    </row>
    <row r="183" spans="1:2" ht="15.75" x14ac:dyDescent="0.2">
      <c r="A183" s="2" t="s">
        <v>171</v>
      </c>
      <c r="B183" s="11"/>
    </row>
    <row r="184" spans="1:2" ht="15.75" x14ac:dyDescent="0.2">
      <c r="A184" s="2" t="s">
        <v>172</v>
      </c>
      <c r="B184" s="11"/>
    </row>
    <row r="185" spans="1:2" ht="15.75" x14ac:dyDescent="0.2">
      <c r="A185" s="2" t="s">
        <v>173</v>
      </c>
      <c r="B185" s="11"/>
    </row>
    <row r="186" spans="1:2" ht="15.75" x14ac:dyDescent="0.2">
      <c r="A186" s="2" t="s">
        <v>174</v>
      </c>
      <c r="B186" s="11"/>
    </row>
    <row r="187" spans="1:2" ht="15.75" x14ac:dyDescent="0.2">
      <c r="A187" s="2" t="s">
        <v>175</v>
      </c>
      <c r="B187" s="11"/>
    </row>
    <row r="188" spans="1:2" ht="15.75" x14ac:dyDescent="0.2">
      <c r="A188" s="2" t="s">
        <v>176</v>
      </c>
      <c r="B188" s="11"/>
    </row>
    <row r="189" spans="1:2" ht="15.75" x14ac:dyDescent="0.2">
      <c r="A189" s="2"/>
      <c r="B189" s="11"/>
    </row>
    <row r="190" spans="1:2" ht="15.75" x14ac:dyDescent="0.2">
      <c r="A190" s="2" t="s">
        <v>177</v>
      </c>
      <c r="B190" s="11"/>
    </row>
    <row r="191" spans="1:2" ht="15.75" x14ac:dyDescent="0.2">
      <c r="A191" s="2" t="s">
        <v>178</v>
      </c>
      <c r="B191" s="11"/>
    </row>
    <row r="192" spans="1:2" ht="15.75" x14ac:dyDescent="0.2">
      <c r="A192" s="2" t="s">
        <v>179</v>
      </c>
      <c r="B192" s="11"/>
    </row>
    <row r="193" spans="1:2" ht="15.75" x14ac:dyDescent="0.2">
      <c r="A193" s="2" t="s">
        <v>180</v>
      </c>
      <c r="B193" s="11"/>
    </row>
    <row r="194" spans="1:2" ht="15.75" x14ac:dyDescent="0.2">
      <c r="A194" s="2" t="s">
        <v>181</v>
      </c>
      <c r="B194" s="11"/>
    </row>
    <row r="195" spans="1:2" ht="15.75" x14ac:dyDescent="0.2">
      <c r="A195" s="2" t="s">
        <v>182</v>
      </c>
      <c r="B195" s="11"/>
    </row>
    <row r="196" spans="1:2" ht="15.75" x14ac:dyDescent="0.2">
      <c r="A196" s="2" t="s">
        <v>183</v>
      </c>
      <c r="B196" s="11"/>
    </row>
    <row r="197" spans="1:2" ht="15.75" x14ac:dyDescent="0.2">
      <c r="A197" s="2" t="s">
        <v>184</v>
      </c>
      <c r="B197" s="11"/>
    </row>
    <row r="198" spans="1:2" ht="15.75" x14ac:dyDescent="0.2">
      <c r="A198" s="2"/>
      <c r="B198" s="11"/>
    </row>
    <row r="199" spans="1:2" ht="15.75" x14ac:dyDescent="0.2">
      <c r="A199" s="2" t="s">
        <v>185</v>
      </c>
      <c r="B199" s="11"/>
    </row>
    <row r="200" spans="1:2" ht="15.75" x14ac:dyDescent="0.2">
      <c r="A200" s="2" t="s">
        <v>186</v>
      </c>
      <c r="B200" s="11"/>
    </row>
    <row r="201" spans="1:2" ht="15.75" x14ac:dyDescent="0.2">
      <c r="A201" s="2" t="s">
        <v>187</v>
      </c>
      <c r="B201" s="11"/>
    </row>
    <row r="202" spans="1:2" ht="15.75" x14ac:dyDescent="0.2">
      <c r="A202" s="2" t="s">
        <v>188</v>
      </c>
      <c r="B202" s="11"/>
    </row>
    <row r="203" spans="1:2" ht="15.75" x14ac:dyDescent="0.2">
      <c r="A203" s="2" t="s">
        <v>189</v>
      </c>
      <c r="B203" s="11"/>
    </row>
    <row r="204" spans="1:2" ht="15.75" x14ac:dyDescent="0.2">
      <c r="A204" s="2" t="s">
        <v>190</v>
      </c>
      <c r="B204" s="11"/>
    </row>
    <row r="205" spans="1:2" ht="15.75" x14ac:dyDescent="0.2">
      <c r="A205" s="2" t="s">
        <v>191</v>
      </c>
      <c r="B205" s="11"/>
    </row>
    <row r="206" spans="1:2" ht="15.75" x14ac:dyDescent="0.2">
      <c r="A206" s="2" t="s">
        <v>192</v>
      </c>
      <c r="B206" s="11"/>
    </row>
    <row r="207" spans="1:2" ht="15.75" x14ac:dyDescent="0.2">
      <c r="A207" s="2" t="s">
        <v>193</v>
      </c>
      <c r="B207" s="11"/>
    </row>
    <row r="208" spans="1:2" ht="15.75" x14ac:dyDescent="0.2">
      <c r="A208" s="2" t="s">
        <v>194</v>
      </c>
      <c r="B208" s="11"/>
    </row>
    <row r="209" spans="1:2" ht="15.75" x14ac:dyDescent="0.2">
      <c r="A209" s="2" t="s">
        <v>195</v>
      </c>
      <c r="B209" s="11"/>
    </row>
    <row r="210" spans="1:2" ht="15.75" x14ac:dyDescent="0.2">
      <c r="A210" s="2" t="s">
        <v>196</v>
      </c>
      <c r="B210" s="11"/>
    </row>
    <row r="211" spans="1:2" ht="15.75" x14ac:dyDescent="0.2">
      <c r="A211" s="2" t="s">
        <v>197</v>
      </c>
      <c r="B211" s="11"/>
    </row>
    <row r="212" spans="1:2" ht="15.75" x14ac:dyDescent="0.2">
      <c r="A212" s="2" t="s">
        <v>198</v>
      </c>
      <c r="B212" s="11"/>
    </row>
    <row r="213" spans="1:2" ht="15.75" x14ac:dyDescent="0.2">
      <c r="A213" s="2" t="s">
        <v>199</v>
      </c>
      <c r="B213" s="11"/>
    </row>
    <row r="214" spans="1:2" ht="15.75" x14ac:dyDescent="0.2">
      <c r="A214" s="2" t="s">
        <v>200</v>
      </c>
      <c r="B214" s="11"/>
    </row>
    <row r="215" spans="1:2" ht="15.75" x14ac:dyDescent="0.2">
      <c r="A215" s="2" t="s">
        <v>201</v>
      </c>
      <c r="B215" s="11"/>
    </row>
    <row r="216" spans="1:2" ht="15.75" x14ac:dyDescent="0.2">
      <c r="A216" s="2"/>
      <c r="B216" s="11"/>
    </row>
    <row r="217" spans="1:2" ht="15.75" x14ac:dyDescent="0.2">
      <c r="A217" s="6"/>
      <c r="B217" s="11"/>
    </row>
    <row r="218" spans="1:2" ht="15.75" x14ac:dyDescent="0.2">
      <c r="A218" s="2" t="s">
        <v>202</v>
      </c>
      <c r="B218" s="11"/>
    </row>
    <row r="219" spans="1:2" ht="15.75" x14ac:dyDescent="0.2">
      <c r="A219" s="2" t="s">
        <v>203</v>
      </c>
      <c r="B219" s="11"/>
    </row>
    <row r="220" spans="1:2" ht="15.75" x14ac:dyDescent="0.2">
      <c r="A220" s="2" t="s">
        <v>204</v>
      </c>
      <c r="B220" s="11"/>
    </row>
    <row r="221" spans="1:2" ht="15.75" x14ac:dyDescent="0.2">
      <c r="A221" s="2" t="s">
        <v>205</v>
      </c>
      <c r="B221" s="11"/>
    </row>
    <row r="222" spans="1:2" ht="15.75" x14ac:dyDescent="0.2">
      <c r="A222" s="2" t="s">
        <v>206</v>
      </c>
      <c r="B222" s="11"/>
    </row>
    <row r="223" spans="1:2" ht="15.75" x14ac:dyDescent="0.2">
      <c r="A223" s="2" t="s">
        <v>207</v>
      </c>
      <c r="B223" s="11"/>
    </row>
    <row r="224" spans="1:2" ht="15.75" x14ac:dyDescent="0.2">
      <c r="A224" s="2" t="s">
        <v>208</v>
      </c>
      <c r="B224" s="11"/>
    </row>
    <row r="225" spans="1:2" ht="15.75" x14ac:dyDescent="0.2">
      <c r="A225" s="2" t="s">
        <v>209</v>
      </c>
      <c r="B225" s="11"/>
    </row>
    <row r="226" spans="1:2" ht="15.75" x14ac:dyDescent="0.2">
      <c r="A226" s="2" t="s">
        <v>210</v>
      </c>
      <c r="B226" s="11"/>
    </row>
    <row r="227" spans="1:2" ht="15.75" x14ac:dyDescent="0.2">
      <c r="A227" s="2" t="s">
        <v>211</v>
      </c>
      <c r="B227" s="11"/>
    </row>
    <row r="228" spans="1:2" ht="15.75" x14ac:dyDescent="0.2">
      <c r="A228" s="2" t="s">
        <v>212</v>
      </c>
      <c r="B228" s="11"/>
    </row>
    <row r="229" spans="1:2" ht="15.75" x14ac:dyDescent="0.2">
      <c r="A229" s="2" t="s">
        <v>213</v>
      </c>
      <c r="B229" s="11"/>
    </row>
    <row r="230" spans="1:2" ht="15.75" x14ac:dyDescent="0.2">
      <c r="A230" s="2" t="s">
        <v>214</v>
      </c>
      <c r="B230" s="11"/>
    </row>
    <row r="231" spans="1:2" ht="15.75" x14ac:dyDescent="0.2">
      <c r="A231" s="2" t="s">
        <v>215</v>
      </c>
      <c r="B231" s="11"/>
    </row>
    <row r="232" spans="1:2" ht="15.75" x14ac:dyDescent="0.2">
      <c r="A232" s="2" t="s">
        <v>216</v>
      </c>
      <c r="B232" s="11"/>
    </row>
    <row r="233" spans="1:2" ht="15.75" x14ac:dyDescent="0.2">
      <c r="A233" s="2" t="s">
        <v>217</v>
      </c>
      <c r="B233" s="11"/>
    </row>
    <row r="234" spans="1:2" ht="15.75" x14ac:dyDescent="0.2">
      <c r="A234" s="2" t="s">
        <v>218</v>
      </c>
      <c r="B234" s="11"/>
    </row>
    <row r="235" spans="1:2" ht="15.75" x14ac:dyDescent="0.2">
      <c r="A235" s="2" t="s">
        <v>219</v>
      </c>
      <c r="B235" s="11"/>
    </row>
    <row r="236" spans="1:2" ht="15.75" x14ac:dyDescent="0.2">
      <c r="A236" s="2" t="s">
        <v>220</v>
      </c>
      <c r="B236" s="11"/>
    </row>
    <row r="237" spans="1:2" ht="15.75" x14ac:dyDescent="0.2">
      <c r="A237" s="2" t="s">
        <v>221</v>
      </c>
      <c r="B237" s="11"/>
    </row>
    <row r="238" spans="1:2" ht="15.75" x14ac:dyDescent="0.2">
      <c r="A238" s="2" t="s">
        <v>222</v>
      </c>
      <c r="B238" s="11"/>
    </row>
    <row r="239" spans="1:2" ht="15.75" x14ac:dyDescent="0.2">
      <c r="A239" s="2" t="s">
        <v>223</v>
      </c>
      <c r="B239" s="11"/>
    </row>
    <row r="240" spans="1:2" ht="15.75" x14ac:dyDescent="0.2">
      <c r="A240" s="2" t="s">
        <v>224</v>
      </c>
      <c r="B240" s="11"/>
    </row>
    <row r="241" spans="1:2" ht="15.75" x14ac:dyDescent="0.2">
      <c r="A241" s="2" t="s">
        <v>225</v>
      </c>
      <c r="B241" s="11"/>
    </row>
    <row r="242" spans="1:2" ht="15.75" x14ac:dyDescent="0.2">
      <c r="A242" s="2" t="s">
        <v>226</v>
      </c>
      <c r="B242" s="11"/>
    </row>
    <row r="243" spans="1:2" ht="15.75" x14ac:dyDescent="0.2">
      <c r="A243" s="2" t="s">
        <v>227</v>
      </c>
      <c r="B243" s="11"/>
    </row>
    <row r="244" spans="1:2" ht="15.75" x14ac:dyDescent="0.2">
      <c r="A244" s="2" t="s">
        <v>228</v>
      </c>
      <c r="B244" s="11"/>
    </row>
    <row r="245" spans="1:2" ht="15.75" x14ac:dyDescent="0.2">
      <c r="A245" s="2" t="s">
        <v>229</v>
      </c>
      <c r="B245" s="11"/>
    </row>
    <row r="246" spans="1:2" ht="15.75" x14ac:dyDescent="0.2">
      <c r="A246" s="11"/>
      <c r="B246" s="2" t="s">
        <v>230</v>
      </c>
    </row>
    <row r="247" spans="1:2" ht="15.75" x14ac:dyDescent="0.2">
      <c r="A247" s="2" t="s">
        <v>231</v>
      </c>
      <c r="B247" s="11"/>
    </row>
    <row r="248" spans="1:2" ht="15.75" x14ac:dyDescent="0.2">
      <c r="A248" s="2" t="s">
        <v>232</v>
      </c>
      <c r="B248" s="11"/>
    </row>
    <row r="249" spans="1:2" ht="15.75" x14ac:dyDescent="0.2">
      <c r="A249" s="2" t="s">
        <v>233</v>
      </c>
      <c r="B249" s="11"/>
    </row>
    <row r="250" spans="1:2" ht="15.75" x14ac:dyDescent="0.2">
      <c r="A250" s="2" t="s">
        <v>234</v>
      </c>
      <c r="B250" s="11"/>
    </row>
    <row r="251" spans="1:2" ht="15.75" x14ac:dyDescent="0.2">
      <c r="A251" s="2" t="s">
        <v>235</v>
      </c>
      <c r="B251" s="11"/>
    </row>
    <row r="252" spans="1:2" ht="15.75" x14ac:dyDescent="0.2">
      <c r="A252" s="2" t="s">
        <v>236</v>
      </c>
      <c r="B252" s="11"/>
    </row>
    <row r="253" spans="1:2" ht="15.75" x14ac:dyDescent="0.2">
      <c r="A253" s="2" t="s">
        <v>237</v>
      </c>
      <c r="B253" s="11"/>
    </row>
    <row r="254" spans="1:2" ht="15.75" x14ac:dyDescent="0.2">
      <c r="A254" s="2" t="s">
        <v>238</v>
      </c>
      <c r="B254" s="11"/>
    </row>
    <row r="255" spans="1:2" ht="15.75" x14ac:dyDescent="0.2">
      <c r="A255" s="2" t="s">
        <v>239</v>
      </c>
      <c r="B255" s="11"/>
    </row>
    <row r="256" spans="1:2" ht="15.75" x14ac:dyDescent="0.2">
      <c r="A256" s="2" t="s">
        <v>240</v>
      </c>
      <c r="B256" s="11"/>
    </row>
    <row r="257" spans="1:2" ht="15.75" x14ac:dyDescent="0.2">
      <c r="A257" s="2" t="s">
        <v>241</v>
      </c>
      <c r="B257" s="11"/>
    </row>
    <row r="258" spans="1:2" ht="15.75" x14ac:dyDescent="0.2">
      <c r="A258" s="2" t="s">
        <v>242</v>
      </c>
      <c r="B258" s="11"/>
    </row>
    <row r="259" spans="1:2" ht="15.75" x14ac:dyDescent="0.2">
      <c r="A259" s="2" t="s">
        <v>243</v>
      </c>
      <c r="B259" s="11"/>
    </row>
    <row r="260" spans="1:2" ht="15.75" x14ac:dyDescent="0.2">
      <c r="A260" s="10" t="s">
        <v>244</v>
      </c>
      <c r="B260" s="11"/>
    </row>
    <row r="261" spans="1:2" ht="15.75" x14ac:dyDescent="0.2">
      <c r="A261" s="10" t="s">
        <v>245</v>
      </c>
      <c r="B261" s="11"/>
    </row>
    <row r="262" spans="1:2" ht="15.75" x14ac:dyDescent="0.2">
      <c r="A262" s="10" t="s">
        <v>246</v>
      </c>
      <c r="B262" s="11"/>
    </row>
    <row r="263" spans="1:2" ht="15.75" x14ac:dyDescent="0.2">
      <c r="A263" s="10"/>
      <c r="B263" s="11"/>
    </row>
    <row r="264" spans="1:2" ht="15.75" x14ac:dyDescent="0.2">
      <c r="A264" s="2"/>
      <c r="B264" s="11"/>
    </row>
    <row r="265" spans="1:2" ht="18.75" x14ac:dyDescent="0.2">
      <c r="A265" s="1" t="s">
        <v>247</v>
      </c>
      <c r="B265" s="11"/>
    </row>
    <row r="266" spans="1:2" ht="15.75" x14ac:dyDescent="0.2">
      <c r="A266" s="2" t="s">
        <v>248</v>
      </c>
      <c r="B266" s="11"/>
    </row>
    <row r="267" spans="1:2" ht="15.75" x14ac:dyDescent="0.2">
      <c r="A267" s="2" t="s">
        <v>249</v>
      </c>
      <c r="B267" s="11"/>
    </row>
    <row r="268" spans="1:2" ht="15.75" x14ac:dyDescent="0.2">
      <c r="A268" s="2" t="s">
        <v>250</v>
      </c>
      <c r="B268" s="11"/>
    </row>
    <row r="269" spans="1:2" ht="15.75" x14ac:dyDescent="0.2">
      <c r="A269" s="2" t="s">
        <v>251</v>
      </c>
      <c r="B269" s="11"/>
    </row>
    <row r="270" spans="1:2" ht="15.75" x14ac:dyDescent="0.2">
      <c r="A270" s="2" t="s">
        <v>252</v>
      </c>
      <c r="B270" s="11"/>
    </row>
    <row r="271" spans="1:2" ht="15.75" x14ac:dyDescent="0.2">
      <c r="A271" s="2" t="s">
        <v>253</v>
      </c>
      <c r="B271" s="11"/>
    </row>
    <row r="272" spans="1:2" ht="15.75" x14ac:dyDescent="0.2">
      <c r="A272" s="2" t="s">
        <v>254</v>
      </c>
      <c r="B272" s="11"/>
    </row>
    <row r="273" spans="1:2" ht="15.75" x14ac:dyDescent="0.2">
      <c r="A273" s="2" t="s">
        <v>255</v>
      </c>
      <c r="B273" s="11"/>
    </row>
    <row r="274" spans="1:2" ht="15.75" x14ac:dyDescent="0.2">
      <c r="A274" s="2" t="s">
        <v>256</v>
      </c>
      <c r="B274" s="11"/>
    </row>
    <row r="275" spans="1:2" ht="15.75" x14ac:dyDescent="0.2">
      <c r="A275" s="2" t="s">
        <v>257</v>
      </c>
      <c r="B275" s="11"/>
    </row>
    <row r="276" spans="1:2" ht="15.75" x14ac:dyDescent="0.2">
      <c r="A276" s="2" t="s">
        <v>258</v>
      </c>
      <c r="B276" s="11"/>
    </row>
    <row r="277" spans="1:2" ht="15.75" x14ac:dyDescent="0.2">
      <c r="A277" s="2" t="s">
        <v>259</v>
      </c>
      <c r="B277" s="11"/>
    </row>
    <row r="278" spans="1:2" ht="15.75" x14ac:dyDescent="0.2">
      <c r="A278" s="2" t="s">
        <v>260</v>
      </c>
      <c r="B278" s="11"/>
    </row>
    <row r="279" spans="1:2" x14ac:dyDescent="0.2">
      <c r="A279" s="11"/>
      <c r="B279" s="11"/>
    </row>
    <row r="280" spans="1:2" ht="15.75" x14ac:dyDescent="0.2">
      <c r="A280" s="2" t="s">
        <v>261</v>
      </c>
      <c r="B280" s="11"/>
    </row>
    <row r="281" spans="1:2" ht="15.75" x14ac:dyDescent="0.2">
      <c r="A281" s="2" t="s">
        <v>262</v>
      </c>
      <c r="B281" s="11"/>
    </row>
    <row r="282" spans="1:2" ht="15.75" x14ac:dyDescent="0.2">
      <c r="A282" s="2" t="s">
        <v>263</v>
      </c>
      <c r="B282" s="11"/>
    </row>
    <row r="283" spans="1:2" ht="15.75" x14ac:dyDescent="0.2">
      <c r="A283" s="2" t="s">
        <v>264</v>
      </c>
      <c r="B283" s="11"/>
    </row>
    <row r="284" spans="1:2" ht="15.75" x14ac:dyDescent="0.2">
      <c r="A284" s="2" t="s">
        <v>265</v>
      </c>
      <c r="B284" s="11"/>
    </row>
    <row r="285" spans="1:2" ht="15.75" x14ac:dyDescent="0.2">
      <c r="A285" s="2" t="s">
        <v>266</v>
      </c>
      <c r="B285" s="11"/>
    </row>
    <row r="286" spans="1:2" ht="15.75" x14ac:dyDescent="0.2">
      <c r="A286" s="2" t="s">
        <v>267</v>
      </c>
      <c r="B286" s="11"/>
    </row>
    <row r="287" spans="1:2" ht="15.75" x14ac:dyDescent="0.2">
      <c r="A287" s="2" t="s">
        <v>268</v>
      </c>
      <c r="B287" s="11"/>
    </row>
    <row r="288" spans="1:2" ht="18.75" x14ac:dyDescent="0.2">
      <c r="A288" s="1" t="s">
        <v>269</v>
      </c>
      <c r="B288" s="11"/>
    </row>
    <row r="289" spans="1:2" ht="15.75" x14ac:dyDescent="0.2">
      <c r="A289" s="2" t="s">
        <v>270</v>
      </c>
      <c r="B289" s="11"/>
    </row>
    <row r="290" spans="1:2" ht="15.75" x14ac:dyDescent="0.2">
      <c r="A290" s="2" t="s">
        <v>271</v>
      </c>
      <c r="B290" s="11"/>
    </row>
    <row r="291" spans="1:2" x14ac:dyDescent="0.2">
      <c r="A291" s="11"/>
      <c r="B291" s="11"/>
    </row>
    <row r="292" spans="1:2" ht="15.75" x14ac:dyDescent="0.2">
      <c r="A292" s="2"/>
      <c r="B292" s="11"/>
    </row>
    <row r="293" spans="1:2" ht="15.75" x14ac:dyDescent="0.2">
      <c r="A293" s="2" t="s">
        <v>272</v>
      </c>
      <c r="B293" s="11"/>
    </row>
    <row r="294" spans="1:2" ht="15.75" x14ac:dyDescent="0.2">
      <c r="A294" s="2" t="s">
        <v>273</v>
      </c>
      <c r="B294" s="11"/>
    </row>
    <row r="295" spans="1:2" ht="15.75" x14ac:dyDescent="0.2">
      <c r="A295" s="2" t="s">
        <v>274</v>
      </c>
      <c r="B295" s="11"/>
    </row>
    <row r="296" spans="1:2" ht="15.75" x14ac:dyDescent="0.2">
      <c r="A296" s="2" t="s">
        <v>275</v>
      </c>
      <c r="B296" s="11"/>
    </row>
    <row r="297" spans="1:2" ht="15.75" x14ac:dyDescent="0.2">
      <c r="A297" s="2" t="s">
        <v>276</v>
      </c>
      <c r="B297" s="11"/>
    </row>
    <row r="298" spans="1:2" ht="15.75" x14ac:dyDescent="0.2">
      <c r="A298" s="2"/>
      <c r="B298" s="11"/>
    </row>
    <row r="299" spans="1:2" ht="15.75" x14ac:dyDescent="0.2">
      <c r="A299" s="2" t="s">
        <v>277</v>
      </c>
      <c r="B299" s="11"/>
    </row>
    <row r="300" spans="1:2" ht="15.75" x14ac:dyDescent="0.2">
      <c r="A300" s="2" t="s">
        <v>278</v>
      </c>
      <c r="B300" s="11"/>
    </row>
    <row r="301" spans="1:2" ht="15.75" x14ac:dyDescent="0.2">
      <c r="A301" s="2" t="s">
        <v>279</v>
      </c>
      <c r="B301" s="11"/>
    </row>
    <row r="302" spans="1:2" ht="15.75" x14ac:dyDescent="0.2">
      <c r="A302" s="2" t="s">
        <v>280</v>
      </c>
      <c r="B302" s="11"/>
    </row>
    <row r="303" spans="1:2" ht="15.75" x14ac:dyDescent="0.2">
      <c r="A303" s="2" t="s">
        <v>281</v>
      </c>
      <c r="B303" s="11"/>
    </row>
    <row r="304" spans="1:2" ht="15.75" x14ac:dyDescent="0.2">
      <c r="A304" s="2" t="s">
        <v>282</v>
      </c>
      <c r="B304" s="11"/>
    </row>
    <row r="305" spans="1:2" ht="15.75" x14ac:dyDescent="0.2">
      <c r="A305" s="2" t="s">
        <v>283</v>
      </c>
      <c r="B305" s="11"/>
    </row>
    <row r="306" spans="1:2" ht="15.75" x14ac:dyDescent="0.2">
      <c r="A306" s="2" t="s">
        <v>284</v>
      </c>
      <c r="B306" s="11"/>
    </row>
    <row r="307" spans="1:2" ht="15.75" x14ac:dyDescent="0.2">
      <c r="A307" s="2" t="s">
        <v>285</v>
      </c>
      <c r="B307" s="11"/>
    </row>
    <row r="308" spans="1:2" ht="15.75" x14ac:dyDescent="0.2">
      <c r="A308" s="2" t="s">
        <v>286</v>
      </c>
      <c r="B308" s="11"/>
    </row>
    <row r="309" spans="1:2" ht="15.75" x14ac:dyDescent="0.2">
      <c r="A309" s="2"/>
      <c r="B309" s="11"/>
    </row>
    <row r="310" spans="1:2" ht="18.75" x14ac:dyDescent="0.2">
      <c r="A310" s="1" t="s">
        <v>287</v>
      </c>
      <c r="B310" s="11"/>
    </row>
    <row r="311" spans="1:2" ht="17.25" x14ac:dyDescent="0.2">
      <c r="A311" s="3" t="s">
        <v>288</v>
      </c>
      <c r="B311" s="11"/>
    </row>
    <row r="312" spans="1:2" ht="15.75" x14ac:dyDescent="0.2">
      <c r="A312" s="2" t="s">
        <v>289</v>
      </c>
      <c r="B312" s="11"/>
    </row>
    <row r="313" spans="1:2" ht="15.75" x14ac:dyDescent="0.2">
      <c r="A313" s="2" t="s">
        <v>290</v>
      </c>
      <c r="B313" s="11"/>
    </row>
    <row r="314" spans="1:2" ht="15.75" x14ac:dyDescent="0.2">
      <c r="A314" s="2" t="s">
        <v>291</v>
      </c>
      <c r="B314" s="11"/>
    </row>
    <row r="315" spans="1:2" ht="15.75" x14ac:dyDescent="0.2">
      <c r="A315" s="2" t="s">
        <v>292</v>
      </c>
      <c r="B315" s="11"/>
    </row>
    <row r="316" spans="1:2" ht="15.75" x14ac:dyDescent="0.2">
      <c r="A316" s="2" t="s">
        <v>293</v>
      </c>
      <c r="B316" s="11"/>
    </row>
    <row r="317" spans="1:2" ht="15.75" x14ac:dyDescent="0.2">
      <c r="A317" s="2" t="s">
        <v>294</v>
      </c>
      <c r="B317" s="11"/>
    </row>
    <row r="318" spans="1:2" ht="15.75" x14ac:dyDescent="0.2">
      <c r="A318" s="2" t="s">
        <v>295</v>
      </c>
      <c r="B318" s="11"/>
    </row>
    <row r="319" spans="1:2" ht="15.75" x14ac:dyDescent="0.2">
      <c r="A319" s="2" t="s">
        <v>296</v>
      </c>
      <c r="B319" s="11"/>
    </row>
    <row r="320" spans="1:2" ht="15.75" x14ac:dyDescent="0.2">
      <c r="A320" s="4" t="s">
        <v>297</v>
      </c>
      <c r="B320" s="11"/>
    </row>
    <row r="321" spans="1:2" ht="15.75" x14ac:dyDescent="0.2">
      <c r="A321" s="4" t="s">
        <v>298</v>
      </c>
      <c r="B321" s="11"/>
    </row>
    <row r="322" spans="1:2" ht="15.75" x14ac:dyDescent="0.2">
      <c r="A322" s="4" t="s">
        <v>299</v>
      </c>
      <c r="B322" s="11"/>
    </row>
    <row r="323" spans="1:2" ht="15.75" x14ac:dyDescent="0.2">
      <c r="A323" s="4" t="s">
        <v>300</v>
      </c>
      <c r="B323" s="11"/>
    </row>
    <row r="324" spans="1:2" ht="15.75" x14ac:dyDescent="0.2">
      <c r="A324" s="4" t="s">
        <v>301</v>
      </c>
      <c r="B324" s="11"/>
    </row>
    <row r="325" spans="1:2" ht="15.75" x14ac:dyDescent="0.2">
      <c r="A325" s="4" t="s">
        <v>302</v>
      </c>
      <c r="B325" s="11"/>
    </row>
    <row r="326" spans="1:2" ht="15.75" x14ac:dyDescent="0.2">
      <c r="A326" s="4" t="s">
        <v>303</v>
      </c>
      <c r="B326" s="11"/>
    </row>
    <row r="327" spans="1:2" ht="15.75" x14ac:dyDescent="0.2">
      <c r="A327" s="4" t="s">
        <v>304</v>
      </c>
      <c r="B327" s="11"/>
    </row>
    <row r="328" spans="1:2" ht="17.25" x14ac:dyDescent="0.2">
      <c r="A328" s="3" t="s">
        <v>305</v>
      </c>
      <c r="B328" s="11"/>
    </row>
    <row r="329" spans="1:2" ht="15.75" x14ac:dyDescent="0.2">
      <c r="A329" s="8" t="s">
        <v>306</v>
      </c>
      <c r="B329" s="11"/>
    </row>
    <row r="330" spans="1:2" ht="17.25" x14ac:dyDescent="0.2">
      <c r="A330" s="3" t="s">
        <v>307</v>
      </c>
      <c r="B330" s="11"/>
    </row>
    <row r="331" spans="1:2" ht="15.75" x14ac:dyDescent="0.2">
      <c r="A331" s="2" t="s">
        <v>308</v>
      </c>
      <c r="B331" s="11"/>
    </row>
    <row r="332" spans="1:2" ht="15.75" x14ac:dyDescent="0.2">
      <c r="A332" s="2" t="s">
        <v>309</v>
      </c>
      <c r="B332" s="11"/>
    </row>
    <row r="333" spans="1:2" ht="15.75" x14ac:dyDescent="0.2">
      <c r="A333" s="2" t="s">
        <v>310</v>
      </c>
      <c r="B333" s="11"/>
    </row>
    <row r="334" spans="1:2" ht="15.75" x14ac:dyDescent="0.2">
      <c r="A334" s="2" t="s">
        <v>311</v>
      </c>
      <c r="B334" s="11"/>
    </row>
    <row r="335" spans="1:2" ht="15.75" x14ac:dyDescent="0.2">
      <c r="A335" s="2" t="s">
        <v>312</v>
      </c>
      <c r="B335" s="11"/>
    </row>
    <row r="336" spans="1:2" ht="15.75" x14ac:dyDescent="0.2">
      <c r="A336" s="2" t="s">
        <v>313</v>
      </c>
      <c r="B336" s="11"/>
    </row>
    <row r="337" spans="1:2" ht="15.75" x14ac:dyDescent="0.2">
      <c r="A337" s="2" t="s">
        <v>314</v>
      </c>
      <c r="B337" s="11"/>
    </row>
    <row r="338" spans="1:2" ht="15.75" x14ac:dyDescent="0.2">
      <c r="A338" s="2" t="s">
        <v>315</v>
      </c>
      <c r="B338" s="11"/>
    </row>
    <row r="339" spans="1:2" ht="15.75" x14ac:dyDescent="0.2">
      <c r="A339" s="2" t="s">
        <v>316</v>
      </c>
      <c r="B339" s="11"/>
    </row>
    <row r="340" spans="1:2" ht="15.75" x14ac:dyDescent="0.2">
      <c r="A340" s="2" t="s">
        <v>317</v>
      </c>
      <c r="B340" s="11"/>
    </row>
    <row r="341" spans="1:2" ht="15.75" x14ac:dyDescent="0.2">
      <c r="A341" s="2" t="s">
        <v>318</v>
      </c>
      <c r="B341" s="11"/>
    </row>
    <row r="342" spans="1:2" ht="15.75" x14ac:dyDescent="0.2">
      <c r="A342" s="2" t="s">
        <v>319</v>
      </c>
      <c r="B342" s="11"/>
    </row>
    <row r="343" spans="1:2" ht="15.75" x14ac:dyDescent="0.2">
      <c r="A343" s="2" t="s">
        <v>320</v>
      </c>
      <c r="B343" s="11"/>
    </row>
    <row r="344" spans="1:2" ht="15.75" x14ac:dyDescent="0.2">
      <c r="A344" s="2"/>
      <c r="B344" s="11"/>
    </row>
    <row r="345" spans="1:2" ht="17.25" x14ac:dyDescent="0.2">
      <c r="A345" s="3" t="s">
        <v>321</v>
      </c>
      <c r="B345" s="11"/>
    </row>
    <row r="346" spans="1:2" ht="15.75" x14ac:dyDescent="0.2">
      <c r="A346" s="2" t="s">
        <v>322</v>
      </c>
      <c r="B346" s="11"/>
    </row>
    <row r="347" spans="1:2" ht="15.75" x14ac:dyDescent="0.2">
      <c r="A347" s="2" t="s">
        <v>323</v>
      </c>
      <c r="B347" s="11"/>
    </row>
    <row r="348" spans="1:2" ht="15.75" x14ac:dyDescent="0.2">
      <c r="A348" s="2" t="s">
        <v>324</v>
      </c>
      <c r="B348" s="11"/>
    </row>
    <row r="349" spans="1:2" ht="15.75" x14ac:dyDescent="0.2">
      <c r="A349" s="2" t="s">
        <v>325</v>
      </c>
      <c r="B349" s="11"/>
    </row>
    <row r="350" spans="1:2" ht="15.75" x14ac:dyDescent="0.2">
      <c r="A350" s="2" t="s">
        <v>326</v>
      </c>
      <c r="B350" s="11"/>
    </row>
    <row r="351" spans="1:2" ht="15.75" x14ac:dyDescent="0.2">
      <c r="A351" s="2"/>
      <c r="B351" s="11"/>
    </row>
    <row r="352" spans="1:2" x14ac:dyDescent="0.2">
      <c r="A352" s="11"/>
      <c r="B352" s="11"/>
    </row>
    <row r="353" spans="1:2" ht="15.75" x14ac:dyDescent="0.2">
      <c r="A353" s="2"/>
      <c r="B353" s="11"/>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rightToLeft="1" workbookViewId="0">
      <selection activeCell="C41" sqref="C41"/>
    </sheetView>
  </sheetViews>
  <sheetFormatPr defaultColWidth="9" defaultRowHeight="14.25" x14ac:dyDescent="0.2"/>
  <cols>
    <col min="1" max="16384" width="9" style="15"/>
  </cols>
  <sheetData>
    <row r="1" spans="1:1" x14ac:dyDescent="0.2">
      <c r="A1" s="15" t="s">
        <v>480</v>
      </c>
    </row>
    <row r="2" spans="1:1" x14ac:dyDescent="0.2">
      <c r="A2" s="15" t="s">
        <v>330</v>
      </c>
    </row>
    <row r="3" spans="1:1" x14ac:dyDescent="0.2">
      <c r="A3" s="15" t="s">
        <v>427</v>
      </c>
    </row>
    <row r="4" spans="1:1" x14ac:dyDescent="0.2">
      <c r="A4" s="15" t="s">
        <v>481</v>
      </c>
    </row>
    <row r="8" spans="1:1" x14ac:dyDescent="0.2">
      <c r="A8" s="15" t="s">
        <v>482</v>
      </c>
    </row>
    <row r="9" spans="1:1" x14ac:dyDescent="0.2">
      <c r="A9" s="15" t="s">
        <v>483</v>
      </c>
    </row>
    <row r="11" spans="1:1" x14ac:dyDescent="0.2">
      <c r="A11" s="15" t="s">
        <v>484</v>
      </c>
    </row>
    <row r="12" spans="1:1" x14ac:dyDescent="0.2">
      <c r="A12" s="15" t="s">
        <v>485</v>
      </c>
    </row>
    <row r="16" spans="1:1" x14ac:dyDescent="0.2">
      <c r="A16" s="15" t="s">
        <v>486</v>
      </c>
    </row>
    <row r="17" spans="1:1" x14ac:dyDescent="0.2">
      <c r="A17" s="15" t="s">
        <v>487</v>
      </c>
    </row>
    <row r="18" spans="1:1" x14ac:dyDescent="0.2">
      <c r="A18" s="15" t="s">
        <v>488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D16"/>
  <sheetViews>
    <sheetView showGridLines="0" rightToLeft="1" workbookViewId="0">
      <selection activeCell="B8" sqref="B8"/>
    </sheetView>
  </sheetViews>
  <sheetFormatPr defaultRowHeight="14.25" x14ac:dyDescent="0.2"/>
  <cols>
    <col min="1" max="1" width="22.375" style="14" bestFit="1" customWidth="1"/>
    <col min="2" max="2" width="19.75" style="14" customWidth="1"/>
    <col min="3" max="3" width="16.375" style="14" customWidth="1"/>
    <col min="4" max="4" width="30.375" style="14" customWidth="1"/>
    <col min="5" max="16384" width="9" style="14"/>
  </cols>
  <sheetData>
    <row r="1" spans="1:4" ht="58.5" customHeight="1" x14ac:dyDescent="0.4">
      <c r="A1" s="193" t="s">
        <v>582</v>
      </c>
      <c r="B1" s="193"/>
      <c r="C1" s="193"/>
      <c r="D1" s="193"/>
    </row>
    <row r="2" spans="1:4" ht="15" thickBot="1" x14ac:dyDescent="0.25"/>
    <row r="3" spans="1:4" ht="25.5" x14ac:dyDescent="0.2">
      <c r="A3" s="181" t="s">
        <v>572</v>
      </c>
      <c r="B3" s="182" t="s">
        <v>573</v>
      </c>
      <c r="C3" s="182" t="s">
        <v>577</v>
      </c>
      <c r="D3" s="183" t="s">
        <v>568</v>
      </c>
    </row>
    <row r="4" spans="1:4" ht="38.25" x14ac:dyDescent="0.2">
      <c r="A4" s="184"/>
      <c r="B4" s="102" t="s">
        <v>574</v>
      </c>
      <c r="C4" s="103">
        <v>50</v>
      </c>
      <c r="D4" s="185" t="s">
        <v>578</v>
      </c>
    </row>
    <row r="5" spans="1:4" ht="51" x14ac:dyDescent="0.2">
      <c r="A5" s="184"/>
      <c r="B5" s="102" t="s">
        <v>575</v>
      </c>
      <c r="C5" s="103">
        <v>50</v>
      </c>
      <c r="D5" s="185" t="s">
        <v>579</v>
      </c>
    </row>
    <row r="6" spans="1:4" ht="51" x14ac:dyDescent="0.2">
      <c r="A6" s="184"/>
      <c r="B6" s="102" t="s">
        <v>684</v>
      </c>
      <c r="C6" s="103">
        <v>30</v>
      </c>
      <c r="D6" s="185" t="s">
        <v>685</v>
      </c>
    </row>
    <row r="7" spans="1:4" ht="51" x14ac:dyDescent="0.2">
      <c r="A7" s="184"/>
      <c r="B7" s="102" t="s">
        <v>688</v>
      </c>
      <c r="C7" s="103">
        <v>5</v>
      </c>
      <c r="D7" s="185" t="s">
        <v>580</v>
      </c>
    </row>
    <row r="8" spans="1:4" ht="51.75" thickBot="1" x14ac:dyDescent="0.25">
      <c r="A8" s="186"/>
      <c r="B8" s="187" t="s">
        <v>576</v>
      </c>
      <c r="C8" s="188">
        <v>2</v>
      </c>
      <c r="D8" s="189" t="s">
        <v>581</v>
      </c>
    </row>
    <row r="16" spans="1:4" x14ac:dyDescent="0.2">
      <c r="B16" s="104"/>
    </row>
  </sheetData>
  <mergeCells count="1">
    <mergeCell ref="A1:D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22"/>
  <sheetViews>
    <sheetView showGridLines="0" rightToLeft="1" tabSelected="1" topLeftCell="R1" workbookViewId="0">
      <selection activeCell="Y7" sqref="Y7:Y15"/>
    </sheetView>
  </sheetViews>
  <sheetFormatPr defaultColWidth="9" defaultRowHeight="14.25" x14ac:dyDescent="0.2"/>
  <cols>
    <col min="1" max="1" width="13" style="15" customWidth="1"/>
    <col min="2" max="2" width="10.375" style="15" bestFit="1" customWidth="1"/>
    <col min="3" max="3" width="12.75" style="15" customWidth="1"/>
    <col min="4" max="4" width="15.25" style="15" bestFit="1" customWidth="1"/>
    <col min="5" max="5" width="14.25" style="15" customWidth="1"/>
    <col min="6" max="6" width="20" style="14" customWidth="1"/>
    <col min="7" max="7" width="10.75" style="15" customWidth="1"/>
    <col min="8" max="8" width="11.875" style="15" bestFit="1" customWidth="1"/>
    <col min="9" max="9" width="11.875" style="15" customWidth="1"/>
    <col min="10" max="10" width="20.25" style="15" bestFit="1" customWidth="1"/>
    <col min="11" max="11" width="20.25" style="15" customWidth="1"/>
    <col min="12" max="12" width="8.875" style="15" customWidth="1"/>
    <col min="13" max="13" width="9.75" style="15" customWidth="1"/>
    <col min="14" max="15" width="18.5" style="87" customWidth="1"/>
    <col min="16" max="16" width="15.875" style="15" bestFit="1" customWidth="1"/>
    <col min="17" max="17" width="20.875" style="15" bestFit="1" customWidth="1"/>
    <col min="18" max="18" width="11.25" style="87" customWidth="1"/>
    <col min="19" max="19" width="11.25" style="15" customWidth="1"/>
    <col min="20" max="20" width="20.875" style="87" customWidth="1"/>
    <col min="21" max="21" width="20.25" style="87" customWidth="1"/>
    <col min="22" max="22" width="13.25" style="15" bestFit="1" customWidth="1"/>
    <col min="23" max="24" width="20.25" style="15" customWidth="1"/>
    <col min="25" max="25" width="23.625" style="15" customWidth="1"/>
    <col min="26" max="26" width="20" style="15" bestFit="1" customWidth="1"/>
    <col min="27" max="27" width="16.125" style="15" bestFit="1" customWidth="1"/>
    <col min="28" max="28" width="20.25" style="15" customWidth="1"/>
    <col min="29" max="29" width="16.125" style="15" bestFit="1" customWidth="1"/>
    <col min="30" max="30" width="13.625" style="15" customWidth="1"/>
    <col min="31" max="16384" width="9" style="15"/>
  </cols>
  <sheetData>
    <row r="1" spans="1:30" ht="27.75" x14ac:dyDescent="0.4">
      <c r="A1" s="81" t="s">
        <v>613</v>
      </c>
      <c r="B1" s="81"/>
      <c r="C1" s="81"/>
      <c r="D1" s="81"/>
      <c r="E1" s="81"/>
      <c r="F1" s="80"/>
      <c r="G1" s="81"/>
      <c r="H1" s="81"/>
      <c r="I1" s="81"/>
      <c r="J1" s="81"/>
      <c r="K1" s="81"/>
      <c r="L1" s="81"/>
      <c r="N1" s="98"/>
    </row>
    <row r="3" spans="1:30" ht="15" x14ac:dyDescent="0.25">
      <c r="A3" s="194" t="s">
        <v>632</v>
      </c>
      <c r="B3" s="194"/>
      <c r="C3" s="194"/>
      <c r="D3" s="194"/>
      <c r="E3" s="194"/>
      <c r="F3" s="194"/>
      <c r="G3" s="195" t="s">
        <v>482</v>
      </c>
      <c r="H3" s="195"/>
      <c r="I3" s="195"/>
      <c r="J3" s="196" t="s">
        <v>635</v>
      </c>
      <c r="K3" s="197"/>
      <c r="L3" s="197"/>
      <c r="M3" s="197"/>
      <c r="N3" s="197"/>
      <c r="O3" s="197"/>
      <c r="P3" s="197"/>
      <c r="Q3" s="197"/>
      <c r="R3" s="197"/>
      <c r="S3" s="197"/>
      <c r="T3" s="198"/>
      <c r="U3" s="199" t="s">
        <v>634</v>
      </c>
      <c r="V3" s="200"/>
      <c r="W3" s="200"/>
      <c r="X3" s="200"/>
      <c r="Y3" s="200"/>
      <c r="Z3" s="200"/>
      <c r="AA3" s="201"/>
      <c r="AB3" s="205" t="s">
        <v>633</v>
      </c>
      <c r="AC3" s="206"/>
    </row>
    <row r="4" spans="1:30" ht="15" x14ac:dyDescent="0.25">
      <c r="A4" s="194"/>
      <c r="B4" s="194"/>
      <c r="C4" s="194"/>
      <c r="D4" s="194"/>
      <c r="E4" s="194"/>
      <c r="F4" s="194"/>
      <c r="G4" s="195"/>
      <c r="H4" s="195"/>
      <c r="I4" s="195"/>
      <c r="J4" s="209" t="s">
        <v>650</v>
      </c>
      <c r="K4" s="210"/>
      <c r="L4" s="210"/>
      <c r="M4" s="211"/>
      <c r="N4" s="212" t="s">
        <v>438</v>
      </c>
      <c r="O4" s="212"/>
      <c r="P4" s="212"/>
      <c r="Q4" s="212"/>
      <c r="R4" s="213" t="s">
        <v>439</v>
      </c>
      <c r="S4" s="213"/>
      <c r="T4" s="213"/>
      <c r="U4" s="202"/>
      <c r="V4" s="203"/>
      <c r="W4" s="203"/>
      <c r="X4" s="203"/>
      <c r="Y4" s="203"/>
      <c r="Z4" s="203"/>
      <c r="AA4" s="204"/>
      <c r="AB4" s="207"/>
      <c r="AC4" s="208"/>
    </row>
    <row r="5" spans="1:30" s="58" customFormat="1" ht="54.75" customHeight="1" x14ac:dyDescent="0.25">
      <c r="A5" s="48" t="s">
        <v>444</v>
      </c>
      <c r="B5" s="48" t="s">
        <v>432</v>
      </c>
      <c r="C5" s="48" t="s">
        <v>328</v>
      </c>
      <c r="D5" s="48" t="s">
        <v>434</v>
      </c>
      <c r="E5" s="48" t="s">
        <v>443</v>
      </c>
      <c r="F5" s="48" t="s">
        <v>583</v>
      </c>
      <c r="G5" s="48" t="s">
        <v>569</v>
      </c>
      <c r="H5" s="48" t="s">
        <v>571</v>
      </c>
      <c r="I5" s="59" t="s">
        <v>603</v>
      </c>
      <c r="J5" s="48" t="s">
        <v>436</v>
      </c>
      <c r="K5" s="48" t="s">
        <v>441</v>
      </c>
      <c r="L5" s="48" t="s">
        <v>570</v>
      </c>
      <c r="M5" s="48" t="s">
        <v>442</v>
      </c>
      <c r="N5" s="88" t="s">
        <v>440</v>
      </c>
      <c r="O5" s="95" t="s">
        <v>584</v>
      </c>
      <c r="P5" s="48" t="s">
        <v>602</v>
      </c>
      <c r="Q5" s="45" t="s">
        <v>595</v>
      </c>
      <c r="R5" s="88" t="s">
        <v>437</v>
      </c>
      <c r="S5" s="59" t="s">
        <v>584</v>
      </c>
      <c r="T5" s="92" t="s">
        <v>658</v>
      </c>
      <c r="U5" s="88" t="s">
        <v>591</v>
      </c>
      <c r="V5" s="48" t="s">
        <v>585</v>
      </c>
      <c r="W5" s="48" t="s">
        <v>586</v>
      </c>
      <c r="X5" s="59" t="s">
        <v>587</v>
      </c>
      <c r="Y5" s="48" t="s">
        <v>588</v>
      </c>
      <c r="Z5" s="59" t="s">
        <v>589</v>
      </c>
      <c r="AA5" s="45" t="s">
        <v>590</v>
      </c>
      <c r="AB5" s="62" t="s">
        <v>593</v>
      </c>
      <c r="AC5" s="62" t="s">
        <v>604</v>
      </c>
      <c r="AD5" s="48" t="s">
        <v>651</v>
      </c>
    </row>
    <row r="6" spans="1:30" s="14" customFormat="1" ht="142.5" x14ac:dyDescent="0.2">
      <c r="A6" s="46" t="s">
        <v>445</v>
      </c>
      <c r="B6" s="46" t="s">
        <v>433</v>
      </c>
      <c r="C6" s="46" t="s">
        <v>601</v>
      </c>
      <c r="D6" s="46" t="s">
        <v>435</v>
      </c>
      <c r="E6" s="46" t="s">
        <v>636</v>
      </c>
      <c r="F6" s="46" t="s">
        <v>637</v>
      </c>
      <c r="G6" s="46" t="s">
        <v>639</v>
      </c>
      <c r="H6" s="46" t="s">
        <v>638</v>
      </c>
      <c r="I6" s="60" t="s">
        <v>640</v>
      </c>
      <c r="J6" s="46" t="s">
        <v>641</v>
      </c>
      <c r="K6" s="46" t="s">
        <v>642</v>
      </c>
      <c r="L6" s="46" t="s">
        <v>643</v>
      </c>
      <c r="M6" s="46"/>
      <c r="N6" s="91" t="s">
        <v>644</v>
      </c>
      <c r="O6" s="97" t="s">
        <v>645</v>
      </c>
      <c r="P6" s="46" t="s">
        <v>646</v>
      </c>
      <c r="Q6" s="44" t="s">
        <v>647</v>
      </c>
      <c r="R6" s="91" t="s">
        <v>648</v>
      </c>
      <c r="S6" s="60" t="s">
        <v>649</v>
      </c>
      <c r="T6" s="94" t="s">
        <v>652</v>
      </c>
      <c r="U6" s="91" t="s">
        <v>592</v>
      </c>
      <c r="V6" s="46" t="s">
        <v>653</v>
      </c>
      <c r="W6" s="46" t="s">
        <v>654</v>
      </c>
      <c r="X6" s="60" t="s">
        <v>655</v>
      </c>
      <c r="Y6" s="46" t="s">
        <v>654</v>
      </c>
      <c r="Z6" s="60" t="s">
        <v>656</v>
      </c>
      <c r="AA6" s="63" t="s">
        <v>687</v>
      </c>
      <c r="AB6" s="47" t="s">
        <v>657</v>
      </c>
      <c r="AC6" s="47" t="s">
        <v>659</v>
      </c>
      <c r="AD6" s="46"/>
    </row>
    <row r="7" spans="1:30" x14ac:dyDescent="0.2">
      <c r="A7" s="12"/>
      <c r="B7" s="12"/>
      <c r="C7" s="12"/>
      <c r="D7" s="12"/>
      <c r="E7" s="12"/>
      <c r="F7" s="12"/>
      <c r="G7" s="12"/>
      <c r="H7" s="12"/>
      <c r="I7" s="20">
        <f>SUM(G7*H7)</f>
        <v>0</v>
      </c>
      <c r="J7" s="12"/>
      <c r="K7" s="12"/>
      <c r="L7" s="12"/>
      <c r="M7" s="12"/>
      <c r="N7" s="89"/>
      <c r="O7" s="96">
        <f>L7*N7</f>
        <v>0</v>
      </c>
      <c r="P7" s="49"/>
      <c r="Q7" s="64">
        <f>P7*O7*9</f>
        <v>0</v>
      </c>
      <c r="R7" s="89"/>
      <c r="S7" s="99">
        <f>R7*L7</f>
        <v>0</v>
      </c>
      <c r="T7" s="93">
        <f>S7*9</f>
        <v>0</v>
      </c>
      <c r="U7" s="89"/>
      <c r="V7" s="12"/>
      <c r="W7" s="49"/>
      <c r="X7" s="61">
        <f>W7*U7</f>
        <v>0</v>
      </c>
      <c r="Y7" s="49"/>
      <c r="Z7" s="61">
        <f>Y7*U7</f>
        <v>0</v>
      </c>
      <c r="AA7" s="64">
        <f>V7*X7+((9-V7)*Z7)</f>
        <v>0</v>
      </c>
      <c r="AB7" s="86">
        <f>U7+I7+O7</f>
        <v>0</v>
      </c>
      <c r="AC7" s="71">
        <f>AA7+T7+Q7</f>
        <v>0</v>
      </c>
      <c r="AD7" s="12"/>
    </row>
    <row r="8" spans="1:30" x14ac:dyDescent="0.2">
      <c r="A8" s="12"/>
      <c r="B8" s="12"/>
      <c r="C8" s="12"/>
      <c r="D8" s="12"/>
      <c r="E8" s="12"/>
      <c r="F8" s="12"/>
      <c r="G8" s="12"/>
      <c r="H8" s="12"/>
      <c r="I8" s="20">
        <f t="shared" ref="I8:I15" si="0">SUM(G8*H8)</f>
        <v>0</v>
      </c>
      <c r="J8" s="12"/>
      <c r="K8" s="12"/>
      <c r="L8" s="12"/>
      <c r="M8" s="12"/>
      <c r="N8" s="89"/>
      <c r="O8" s="96">
        <f t="shared" ref="O8:O10" si="1">L8*N8</f>
        <v>0</v>
      </c>
      <c r="P8" s="49"/>
      <c r="Q8" s="64">
        <f t="shared" ref="Q8:Q15" si="2">P8*O8*9</f>
        <v>0</v>
      </c>
      <c r="R8" s="89"/>
      <c r="S8" s="20">
        <f>R8*L8</f>
        <v>0</v>
      </c>
      <c r="T8" s="93">
        <f t="shared" ref="T8:T15" si="3">S8*9</f>
        <v>0</v>
      </c>
      <c r="U8" s="89"/>
      <c r="V8" s="12"/>
      <c r="W8" s="49"/>
      <c r="X8" s="61">
        <f>W8*U8</f>
        <v>0</v>
      </c>
      <c r="Y8" s="49"/>
      <c r="Z8" s="61">
        <f>Y8*U8</f>
        <v>0</v>
      </c>
      <c r="AA8" s="64">
        <f>V8*X8+((9-V8)*Z8)</f>
        <v>0</v>
      </c>
      <c r="AB8" s="86">
        <f>U8+I8+O8</f>
        <v>0</v>
      </c>
      <c r="AC8" s="71">
        <f t="shared" ref="AC8:AC15" si="4">AA8+T8+Q8</f>
        <v>0</v>
      </c>
      <c r="AD8" s="12"/>
    </row>
    <row r="9" spans="1:30" x14ac:dyDescent="0.2">
      <c r="A9" s="12"/>
      <c r="B9" s="12"/>
      <c r="C9" s="12"/>
      <c r="D9" s="12"/>
      <c r="E9" s="12"/>
      <c r="F9" s="12"/>
      <c r="G9" s="12"/>
      <c r="H9" s="12"/>
      <c r="I9" s="20">
        <f t="shared" si="0"/>
        <v>0</v>
      </c>
      <c r="J9" s="12"/>
      <c r="K9" s="12"/>
      <c r="L9" s="12"/>
      <c r="M9" s="12"/>
      <c r="N9" s="89"/>
      <c r="O9" s="96">
        <f t="shared" si="1"/>
        <v>0</v>
      </c>
      <c r="P9" s="12"/>
      <c r="Q9" s="64">
        <f t="shared" si="2"/>
        <v>0</v>
      </c>
      <c r="R9" s="89"/>
      <c r="S9" s="20">
        <f>R9*L9</f>
        <v>0</v>
      </c>
      <c r="T9" s="93">
        <f t="shared" si="3"/>
        <v>0</v>
      </c>
      <c r="U9" s="89"/>
      <c r="V9" s="12"/>
      <c r="W9" s="49"/>
      <c r="X9" s="61">
        <f>W9*U9</f>
        <v>0</v>
      </c>
      <c r="Y9" s="49"/>
      <c r="Z9" s="61">
        <f>Y9*U9</f>
        <v>0</v>
      </c>
      <c r="AA9" s="64">
        <f>V9*X9+((9-V9)*Z9)</f>
        <v>0</v>
      </c>
      <c r="AB9" s="86">
        <f>U9+I9+O9</f>
        <v>0</v>
      </c>
      <c r="AC9" s="71">
        <f t="shared" si="4"/>
        <v>0</v>
      </c>
      <c r="AD9" s="12"/>
    </row>
    <row r="10" spans="1:30" x14ac:dyDescent="0.2">
      <c r="A10" s="12"/>
      <c r="B10" s="12"/>
      <c r="C10" s="12"/>
      <c r="D10" s="12"/>
      <c r="E10" s="12"/>
      <c r="F10" s="12"/>
      <c r="G10" s="12"/>
      <c r="H10" s="12"/>
      <c r="I10" s="20">
        <f t="shared" si="0"/>
        <v>0</v>
      </c>
      <c r="J10" s="12"/>
      <c r="K10" s="12"/>
      <c r="L10" s="12"/>
      <c r="M10" s="12"/>
      <c r="N10" s="89"/>
      <c r="O10" s="96">
        <f t="shared" si="1"/>
        <v>0</v>
      </c>
      <c r="P10" s="49"/>
      <c r="Q10" s="64">
        <f t="shared" si="2"/>
        <v>0</v>
      </c>
      <c r="R10" s="89"/>
      <c r="S10" s="20">
        <f>R10*L10</f>
        <v>0</v>
      </c>
      <c r="T10" s="93">
        <f t="shared" si="3"/>
        <v>0</v>
      </c>
      <c r="U10" s="89"/>
      <c r="V10" s="12"/>
      <c r="W10" s="49"/>
      <c r="X10" s="61">
        <f>W10*U10</f>
        <v>0</v>
      </c>
      <c r="Y10" s="49"/>
      <c r="Z10" s="61">
        <f>Y10*U10</f>
        <v>0</v>
      </c>
      <c r="AA10" s="64">
        <f>V10*X10+((9-V10)*Z10)</f>
        <v>0</v>
      </c>
      <c r="AB10" s="86">
        <f>U10+I10+O10</f>
        <v>0</v>
      </c>
      <c r="AC10" s="71">
        <f t="shared" si="4"/>
        <v>0</v>
      </c>
      <c r="AD10" s="12"/>
    </row>
    <row r="11" spans="1:30" s="69" customFormat="1" ht="15" x14ac:dyDescent="0.25">
      <c r="A11" s="84" t="s">
        <v>669</v>
      </c>
      <c r="B11" s="84"/>
      <c r="C11" s="84"/>
      <c r="D11" s="84"/>
      <c r="E11" s="84"/>
      <c r="F11" s="85"/>
      <c r="G11" s="84"/>
      <c r="H11" s="84"/>
      <c r="I11" s="82">
        <f>SUM(I7:I10)</f>
        <v>0</v>
      </c>
      <c r="J11" s="84"/>
      <c r="K11" s="84"/>
      <c r="L11" s="83"/>
      <c r="M11" s="82"/>
      <c r="N11" s="90"/>
      <c r="O11" s="90">
        <f>SUM(O7:O10)</f>
        <v>0</v>
      </c>
      <c r="P11" s="83"/>
      <c r="Q11" s="82">
        <f>SUM(Q7:Q10)</f>
        <v>0</v>
      </c>
      <c r="R11" s="90"/>
      <c r="S11" s="82">
        <f>SUM(S7:S10)</f>
        <v>0</v>
      </c>
      <c r="T11" s="90">
        <f>SUM(T7:T10)</f>
        <v>0</v>
      </c>
      <c r="U11" s="90"/>
      <c r="V11" s="82"/>
      <c r="W11" s="82"/>
      <c r="X11" s="82">
        <f t="shared" ref="X11" si="5">SUM(X7:X10)</f>
        <v>0</v>
      </c>
      <c r="Y11" s="83"/>
      <c r="Z11" s="82">
        <f>SUM(Z7:Z10)</f>
        <v>0</v>
      </c>
      <c r="AA11" s="82">
        <f>SUM(AA7:AA10)</f>
        <v>0</v>
      </c>
      <c r="AB11" s="82">
        <f>SUM(AB7:AB10)</f>
        <v>0</v>
      </c>
      <c r="AC11" s="82">
        <f>SUM(AC7:AC10)</f>
        <v>0</v>
      </c>
      <c r="AD11" s="82">
        <f>SUM(AD7:AD10)</f>
        <v>0</v>
      </c>
    </row>
    <row r="12" spans="1:30" x14ac:dyDescent="0.2">
      <c r="A12" s="12"/>
      <c r="B12" s="12"/>
      <c r="C12" s="12"/>
      <c r="D12" s="12"/>
      <c r="E12" s="12"/>
      <c r="F12" s="12"/>
      <c r="G12" s="12"/>
      <c r="H12" s="12"/>
      <c r="I12" s="20">
        <f t="shared" si="0"/>
        <v>0</v>
      </c>
      <c r="J12" s="12"/>
      <c r="K12" s="12"/>
      <c r="L12" s="12"/>
      <c r="M12" s="12"/>
      <c r="N12" s="89"/>
      <c r="O12" s="96">
        <f>L12*N12</f>
        <v>0</v>
      </c>
      <c r="P12" s="49"/>
      <c r="Q12" s="64">
        <f t="shared" si="2"/>
        <v>0</v>
      </c>
      <c r="R12" s="89"/>
      <c r="S12" s="20">
        <f>R12*L12</f>
        <v>0</v>
      </c>
      <c r="T12" s="93">
        <f t="shared" si="3"/>
        <v>0</v>
      </c>
      <c r="U12" s="89"/>
      <c r="V12" s="12"/>
      <c r="W12" s="49"/>
      <c r="X12" s="61">
        <f>W12*U12</f>
        <v>0</v>
      </c>
      <c r="Y12" s="49"/>
      <c r="Z12" s="61">
        <f>Y12*U12</f>
        <v>0</v>
      </c>
      <c r="AA12" s="64">
        <f>V12*X12+((9-V12)*Z12)</f>
        <v>0</v>
      </c>
      <c r="AB12" s="86">
        <f>U12+I12+O12</f>
        <v>0</v>
      </c>
      <c r="AC12" s="71">
        <f t="shared" si="4"/>
        <v>0</v>
      </c>
      <c r="AD12" s="12"/>
    </row>
    <row r="13" spans="1:30" x14ac:dyDescent="0.2">
      <c r="A13" s="12"/>
      <c r="B13" s="12"/>
      <c r="C13" s="12"/>
      <c r="D13" s="12"/>
      <c r="E13" s="12"/>
      <c r="F13" s="12"/>
      <c r="G13" s="12"/>
      <c r="H13" s="12"/>
      <c r="I13" s="20">
        <f t="shared" si="0"/>
        <v>0</v>
      </c>
      <c r="J13" s="12"/>
      <c r="K13" s="12"/>
      <c r="L13" s="12"/>
      <c r="M13" s="12"/>
      <c r="N13" s="89"/>
      <c r="O13" s="96">
        <f t="shared" ref="O13:O15" si="6">L13*N13</f>
        <v>0</v>
      </c>
      <c r="P13" s="49"/>
      <c r="Q13" s="64">
        <f t="shared" si="2"/>
        <v>0</v>
      </c>
      <c r="R13" s="89"/>
      <c r="S13" s="20">
        <f>R13*L13</f>
        <v>0</v>
      </c>
      <c r="T13" s="93">
        <f t="shared" si="3"/>
        <v>0</v>
      </c>
      <c r="U13" s="89"/>
      <c r="V13" s="12"/>
      <c r="W13" s="49"/>
      <c r="X13" s="61">
        <f t="shared" ref="X13:X15" si="7">W13*U13</f>
        <v>0</v>
      </c>
      <c r="Y13" s="49"/>
      <c r="Z13" s="61">
        <f t="shared" ref="Z13:Z15" si="8">Y13*U13</f>
        <v>0</v>
      </c>
      <c r="AA13" s="64">
        <f t="shared" ref="AA13:AA15" si="9">V13*X13+((9-V13)*Z13)</f>
        <v>0</v>
      </c>
      <c r="AB13" s="86">
        <f>U13+I13+O13</f>
        <v>0</v>
      </c>
      <c r="AC13" s="71">
        <f t="shared" si="4"/>
        <v>0</v>
      </c>
      <c r="AD13" s="12"/>
    </row>
    <row r="14" spans="1:30" x14ac:dyDescent="0.2">
      <c r="A14" s="12"/>
      <c r="B14" s="12"/>
      <c r="C14" s="12"/>
      <c r="D14" s="12"/>
      <c r="E14" s="12"/>
      <c r="F14" s="12"/>
      <c r="G14" s="12"/>
      <c r="H14" s="12"/>
      <c r="I14" s="20">
        <f t="shared" si="0"/>
        <v>0</v>
      </c>
      <c r="J14" s="12"/>
      <c r="K14" s="12"/>
      <c r="L14" s="12"/>
      <c r="M14" s="12"/>
      <c r="N14" s="89"/>
      <c r="O14" s="96">
        <f t="shared" si="6"/>
        <v>0</v>
      </c>
      <c r="P14" s="12"/>
      <c r="Q14" s="64">
        <f t="shared" si="2"/>
        <v>0</v>
      </c>
      <c r="R14" s="89"/>
      <c r="S14" s="20">
        <f>R14*L14</f>
        <v>0</v>
      </c>
      <c r="T14" s="93">
        <f t="shared" si="3"/>
        <v>0</v>
      </c>
      <c r="U14" s="89"/>
      <c r="V14" s="12"/>
      <c r="W14" s="49"/>
      <c r="X14" s="61">
        <f t="shared" si="7"/>
        <v>0</v>
      </c>
      <c r="Y14" s="49"/>
      <c r="Z14" s="61">
        <f t="shared" si="8"/>
        <v>0</v>
      </c>
      <c r="AA14" s="64">
        <f t="shared" si="9"/>
        <v>0</v>
      </c>
      <c r="AB14" s="86">
        <f>U14+I14+O14</f>
        <v>0</v>
      </c>
      <c r="AC14" s="71">
        <f t="shared" si="4"/>
        <v>0</v>
      </c>
      <c r="AD14" s="12"/>
    </row>
    <row r="15" spans="1:30" x14ac:dyDescent="0.2">
      <c r="A15" s="12"/>
      <c r="B15" s="12"/>
      <c r="C15" s="12"/>
      <c r="D15" s="12"/>
      <c r="E15" s="12"/>
      <c r="F15" s="12"/>
      <c r="G15" s="12"/>
      <c r="H15" s="12"/>
      <c r="I15" s="20">
        <f t="shared" si="0"/>
        <v>0</v>
      </c>
      <c r="J15" s="12"/>
      <c r="K15" s="12"/>
      <c r="L15" s="12"/>
      <c r="M15" s="12"/>
      <c r="N15" s="89"/>
      <c r="O15" s="96">
        <f t="shared" si="6"/>
        <v>0</v>
      </c>
      <c r="P15" s="49"/>
      <c r="Q15" s="64">
        <f t="shared" si="2"/>
        <v>0</v>
      </c>
      <c r="R15" s="89"/>
      <c r="S15" s="20">
        <f>R15*L15</f>
        <v>0</v>
      </c>
      <c r="T15" s="93">
        <f t="shared" si="3"/>
        <v>0</v>
      </c>
      <c r="U15" s="89"/>
      <c r="V15" s="12"/>
      <c r="W15" s="49"/>
      <c r="X15" s="61">
        <f t="shared" si="7"/>
        <v>0</v>
      </c>
      <c r="Y15" s="49"/>
      <c r="Z15" s="61">
        <f t="shared" si="8"/>
        <v>0</v>
      </c>
      <c r="AA15" s="64">
        <f t="shared" si="9"/>
        <v>0</v>
      </c>
      <c r="AB15" s="86">
        <f>U15+I15+O15</f>
        <v>0</v>
      </c>
      <c r="AC15" s="71">
        <f t="shared" si="4"/>
        <v>0</v>
      </c>
      <c r="AD15" s="12"/>
    </row>
    <row r="16" spans="1:30" s="69" customFormat="1" ht="15" x14ac:dyDescent="0.25">
      <c r="A16" s="84" t="s">
        <v>670</v>
      </c>
      <c r="B16" s="84"/>
      <c r="C16" s="84"/>
      <c r="D16" s="84"/>
      <c r="E16" s="84"/>
      <c r="F16" s="85"/>
      <c r="G16" s="83"/>
      <c r="H16" s="82"/>
      <c r="I16" s="82">
        <f>SUM(I12:I15)</f>
        <v>0</v>
      </c>
      <c r="J16" s="84"/>
      <c r="K16" s="84"/>
      <c r="L16" s="83"/>
      <c r="M16" s="82"/>
      <c r="N16" s="90"/>
      <c r="O16" s="90">
        <f>SUM(O12:O15)</f>
        <v>0</v>
      </c>
      <c r="P16" s="83"/>
      <c r="Q16" s="82">
        <f>SUM(Q12:Q15)</f>
        <v>0</v>
      </c>
      <c r="R16" s="90"/>
      <c r="S16" s="82">
        <f>SUM(S12:S15)</f>
        <v>0</v>
      </c>
      <c r="T16" s="90">
        <f>SUM(T12:T15)</f>
        <v>0</v>
      </c>
      <c r="U16" s="90"/>
      <c r="V16" s="83"/>
      <c r="W16" s="82"/>
      <c r="X16" s="82">
        <f t="shared" ref="X16" si="10">SUM(X12:X15)</f>
        <v>0</v>
      </c>
      <c r="Y16" s="83"/>
      <c r="Z16" s="82">
        <f>SUM(Z12:Z15)</f>
        <v>0</v>
      </c>
      <c r="AA16" s="82">
        <f>SUM(AA12:AA15)</f>
        <v>0</v>
      </c>
      <c r="AB16" s="83">
        <f>SUM(AB12:AB15)</f>
        <v>0</v>
      </c>
      <c r="AC16" s="83">
        <f>SUM(AC12:AC15)</f>
        <v>0</v>
      </c>
      <c r="AD16" s="83">
        <f>SUM(AD12:AD15)</f>
        <v>0</v>
      </c>
    </row>
    <row r="18" spans="1:1" ht="15" x14ac:dyDescent="0.25">
      <c r="A18" s="70" t="s">
        <v>600</v>
      </c>
    </row>
    <row r="19" spans="1:1" x14ac:dyDescent="0.2">
      <c r="A19" s="65" t="s">
        <v>596</v>
      </c>
    </row>
    <row r="20" spans="1:1" x14ac:dyDescent="0.2">
      <c r="A20" s="66" t="s">
        <v>597</v>
      </c>
    </row>
    <row r="21" spans="1:1" ht="42.75" x14ac:dyDescent="0.2">
      <c r="A21" s="67" t="s">
        <v>598</v>
      </c>
    </row>
    <row r="22" spans="1:1" ht="28.5" x14ac:dyDescent="0.2">
      <c r="A22" s="68" t="s">
        <v>599</v>
      </c>
    </row>
  </sheetData>
  <mergeCells count="8">
    <mergeCell ref="A3:F4"/>
    <mergeCell ref="G3:I4"/>
    <mergeCell ref="J3:T3"/>
    <mergeCell ref="U3:AA4"/>
    <mergeCell ref="AB3:AC4"/>
    <mergeCell ref="J4:M4"/>
    <mergeCell ref="N4:Q4"/>
    <mergeCell ref="R4:T4"/>
  </mergeCells>
  <dataValidations count="1">
    <dataValidation type="list" allowBlank="1" showInputMessage="1" showErrorMessage="1" sqref="B17:B24 B12:B15 B36:B1048576 B5:B10 B25:B28">
      <formula1>"תוכנה, חומרה"</formula1>
    </dataValidation>
  </dataValidations>
  <pageMargins left="0.25" right="0.25" top="0.75" bottom="0.75" header="0.3" footer="0.3"/>
  <pageSetup paperSize="9" scale="93" fitToWidth="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'טבלאות מקור'!$A$1:$A$4</xm:f>
          </x14:formula1>
          <xm:sqref>C12:C15 C17:C24 C25:C28 C36:C1048576 C5 C7:C10</xm:sqref>
        </x14:dataValidation>
        <x14:dataValidation type="list" allowBlank="1" showInputMessage="1" showErrorMessage="1">
          <x14:formula1>
            <xm:f>'טבלאות מקור'!$A$11:$A$12</xm:f>
          </x14:formula1>
          <xm:sqref>D12:D15 D17:D24 D5:D10 D25:D1048576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2"/>
  <sheetViews>
    <sheetView showGridLines="0" rightToLeft="1" topLeftCell="R1" workbookViewId="0">
      <selection activeCell="Y7" sqref="Y7:Y10"/>
    </sheetView>
  </sheetViews>
  <sheetFormatPr defaultColWidth="9" defaultRowHeight="14.25" x14ac:dyDescent="0.2"/>
  <cols>
    <col min="1" max="1" width="13" style="15" customWidth="1"/>
    <col min="2" max="2" width="10.375" style="15" bestFit="1" customWidth="1"/>
    <col min="3" max="3" width="12.75" style="15" customWidth="1"/>
    <col min="4" max="4" width="15.25" style="15" bestFit="1" customWidth="1"/>
    <col min="5" max="5" width="14.25" style="15" customWidth="1"/>
    <col min="6" max="6" width="20" style="14" customWidth="1"/>
    <col min="7" max="7" width="10.75" style="15" customWidth="1"/>
    <col min="8" max="8" width="11.875" style="15" bestFit="1" customWidth="1"/>
    <col min="9" max="9" width="11.875" style="15" customWidth="1"/>
    <col min="10" max="10" width="20.25" style="15" bestFit="1" customWidth="1"/>
    <col min="11" max="11" width="20.25" style="15" customWidth="1"/>
    <col min="12" max="12" width="8.875" style="15" customWidth="1"/>
    <col min="13" max="13" width="9.75" style="15" customWidth="1"/>
    <col min="14" max="15" width="18.5" style="87" customWidth="1"/>
    <col min="16" max="16" width="15.875" style="15" bestFit="1" customWidth="1"/>
    <col min="17" max="17" width="20.875" style="15" bestFit="1" customWidth="1"/>
    <col min="18" max="18" width="11.25" style="87" customWidth="1"/>
    <col min="19" max="19" width="11.25" style="15" customWidth="1"/>
    <col min="20" max="20" width="20.875" style="87" customWidth="1"/>
    <col min="21" max="21" width="20.25" style="87" customWidth="1"/>
    <col min="22" max="22" width="13.25" style="15" bestFit="1" customWidth="1"/>
    <col min="23" max="24" width="20.25" style="15" customWidth="1"/>
    <col min="25" max="25" width="23.625" style="15" customWidth="1"/>
    <col min="26" max="26" width="20" style="15" bestFit="1" customWidth="1"/>
    <col min="27" max="27" width="16.125" style="15" bestFit="1" customWidth="1"/>
    <col min="28" max="28" width="20.25" style="15" customWidth="1"/>
    <col min="29" max="29" width="16.125" style="15" bestFit="1" customWidth="1"/>
    <col min="30" max="30" width="13.625" style="15" customWidth="1"/>
    <col min="31" max="16384" width="9" style="15"/>
  </cols>
  <sheetData>
    <row r="1" spans="1:30" ht="27.75" x14ac:dyDescent="0.4">
      <c r="A1" s="81" t="s">
        <v>613</v>
      </c>
      <c r="B1" s="81"/>
      <c r="C1" s="81"/>
      <c r="D1" s="81"/>
      <c r="E1" s="81"/>
      <c r="F1" s="80"/>
      <c r="G1" s="81"/>
      <c r="H1" s="81"/>
      <c r="I1" s="81"/>
      <c r="J1" s="81"/>
      <c r="K1" s="81"/>
      <c r="L1" s="81"/>
      <c r="N1" s="98"/>
    </row>
    <row r="3" spans="1:30" ht="15" x14ac:dyDescent="0.25">
      <c r="A3" s="194" t="s">
        <v>632</v>
      </c>
      <c r="B3" s="194"/>
      <c r="C3" s="194"/>
      <c r="D3" s="194"/>
      <c r="E3" s="194"/>
      <c r="F3" s="194"/>
      <c r="G3" s="195" t="s">
        <v>482</v>
      </c>
      <c r="H3" s="195"/>
      <c r="I3" s="195"/>
      <c r="J3" s="196" t="s">
        <v>635</v>
      </c>
      <c r="K3" s="197"/>
      <c r="L3" s="197"/>
      <c r="M3" s="197"/>
      <c r="N3" s="197"/>
      <c r="O3" s="197"/>
      <c r="P3" s="197"/>
      <c r="Q3" s="197"/>
      <c r="R3" s="197"/>
      <c r="S3" s="197"/>
      <c r="T3" s="198"/>
      <c r="U3" s="199" t="s">
        <v>634</v>
      </c>
      <c r="V3" s="200"/>
      <c r="W3" s="200"/>
      <c r="X3" s="200"/>
      <c r="Y3" s="200"/>
      <c r="Z3" s="200"/>
      <c r="AA3" s="201"/>
      <c r="AB3" s="205" t="s">
        <v>633</v>
      </c>
      <c r="AC3" s="206"/>
    </row>
    <row r="4" spans="1:30" ht="15" x14ac:dyDescent="0.25">
      <c r="A4" s="194"/>
      <c r="B4" s="194"/>
      <c r="C4" s="194"/>
      <c r="D4" s="194"/>
      <c r="E4" s="194"/>
      <c r="F4" s="194"/>
      <c r="G4" s="195"/>
      <c r="H4" s="195"/>
      <c r="I4" s="195"/>
      <c r="J4" s="209" t="s">
        <v>650</v>
      </c>
      <c r="K4" s="210"/>
      <c r="L4" s="210"/>
      <c r="M4" s="211"/>
      <c r="N4" s="212" t="s">
        <v>438</v>
      </c>
      <c r="O4" s="212"/>
      <c r="P4" s="212"/>
      <c r="Q4" s="212"/>
      <c r="R4" s="213" t="s">
        <v>439</v>
      </c>
      <c r="S4" s="213"/>
      <c r="T4" s="213"/>
      <c r="U4" s="202"/>
      <c r="V4" s="203"/>
      <c r="W4" s="203"/>
      <c r="X4" s="203"/>
      <c r="Y4" s="203"/>
      <c r="Z4" s="203"/>
      <c r="AA4" s="204"/>
      <c r="AB4" s="207"/>
      <c r="AC4" s="208"/>
    </row>
    <row r="5" spans="1:30" s="58" customFormat="1" ht="54.75" customHeight="1" x14ac:dyDescent="0.25">
      <c r="A5" s="48" t="s">
        <v>444</v>
      </c>
      <c r="B5" s="48" t="s">
        <v>432</v>
      </c>
      <c r="C5" s="48" t="s">
        <v>328</v>
      </c>
      <c r="D5" s="48" t="s">
        <v>434</v>
      </c>
      <c r="E5" s="48" t="s">
        <v>443</v>
      </c>
      <c r="F5" s="48" t="s">
        <v>583</v>
      </c>
      <c r="G5" s="48" t="s">
        <v>569</v>
      </c>
      <c r="H5" s="48" t="s">
        <v>571</v>
      </c>
      <c r="I5" s="59" t="s">
        <v>603</v>
      </c>
      <c r="J5" s="48" t="s">
        <v>436</v>
      </c>
      <c r="K5" s="48" t="s">
        <v>441</v>
      </c>
      <c r="L5" s="48" t="s">
        <v>570</v>
      </c>
      <c r="M5" s="48" t="s">
        <v>442</v>
      </c>
      <c r="N5" s="88" t="s">
        <v>440</v>
      </c>
      <c r="O5" s="95" t="s">
        <v>584</v>
      </c>
      <c r="P5" s="48" t="s">
        <v>602</v>
      </c>
      <c r="Q5" s="45" t="s">
        <v>595</v>
      </c>
      <c r="R5" s="88" t="s">
        <v>437</v>
      </c>
      <c r="S5" s="59" t="s">
        <v>584</v>
      </c>
      <c r="T5" s="92" t="s">
        <v>658</v>
      </c>
      <c r="U5" s="88" t="s">
        <v>591</v>
      </c>
      <c r="V5" s="48" t="s">
        <v>585</v>
      </c>
      <c r="W5" s="48" t="s">
        <v>586</v>
      </c>
      <c r="X5" s="59" t="s">
        <v>587</v>
      </c>
      <c r="Y5" s="48" t="s">
        <v>588</v>
      </c>
      <c r="Z5" s="59" t="s">
        <v>589</v>
      </c>
      <c r="AA5" s="45" t="s">
        <v>590</v>
      </c>
      <c r="AB5" s="62" t="s">
        <v>593</v>
      </c>
      <c r="AC5" s="62" t="s">
        <v>604</v>
      </c>
      <c r="AD5" s="48" t="s">
        <v>651</v>
      </c>
    </row>
    <row r="6" spans="1:30" s="14" customFormat="1" ht="142.5" x14ac:dyDescent="0.2">
      <c r="A6" s="46" t="s">
        <v>445</v>
      </c>
      <c r="B6" s="46" t="s">
        <v>433</v>
      </c>
      <c r="C6" s="46" t="s">
        <v>601</v>
      </c>
      <c r="D6" s="46" t="s">
        <v>435</v>
      </c>
      <c r="E6" s="46" t="s">
        <v>636</v>
      </c>
      <c r="F6" s="46" t="s">
        <v>637</v>
      </c>
      <c r="G6" s="46" t="s">
        <v>639</v>
      </c>
      <c r="H6" s="46" t="s">
        <v>638</v>
      </c>
      <c r="I6" s="60" t="s">
        <v>640</v>
      </c>
      <c r="J6" s="46" t="s">
        <v>641</v>
      </c>
      <c r="K6" s="46" t="s">
        <v>642</v>
      </c>
      <c r="L6" s="46" t="s">
        <v>643</v>
      </c>
      <c r="M6" s="46"/>
      <c r="N6" s="91" t="s">
        <v>644</v>
      </c>
      <c r="O6" s="97" t="s">
        <v>645</v>
      </c>
      <c r="P6" s="46" t="s">
        <v>646</v>
      </c>
      <c r="Q6" s="44" t="s">
        <v>647</v>
      </c>
      <c r="R6" s="91" t="s">
        <v>648</v>
      </c>
      <c r="S6" s="60" t="s">
        <v>649</v>
      </c>
      <c r="T6" s="94" t="s">
        <v>652</v>
      </c>
      <c r="U6" s="91" t="s">
        <v>592</v>
      </c>
      <c r="V6" s="46" t="s">
        <v>653</v>
      </c>
      <c r="W6" s="46" t="s">
        <v>654</v>
      </c>
      <c r="X6" s="60" t="s">
        <v>655</v>
      </c>
      <c r="Y6" s="46" t="s">
        <v>654</v>
      </c>
      <c r="Z6" s="60" t="s">
        <v>656</v>
      </c>
      <c r="AA6" s="63" t="s">
        <v>687</v>
      </c>
      <c r="AB6" s="47" t="s">
        <v>657</v>
      </c>
      <c r="AC6" s="47" t="s">
        <v>659</v>
      </c>
      <c r="AD6" s="46"/>
    </row>
    <row r="7" spans="1:30" x14ac:dyDescent="0.2">
      <c r="A7" s="12"/>
      <c r="B7" s="12"/>
      <c r="C7" s="12"/>
      <c r="D7" s="12"/>
      <c r="E7" s="12"/>
      <c r="F7" s="46"/>
      <c r="G7" s="12"/>
      <c r="H7" s="12"/>
      <c r="I7" s="20">
        <f>SUM(G7*H7)</f>
        <v>0</v>
      </c>
      <c r="J7" s="12"/>
      <c r="K7" s="12"/>
      <c r="L7" s="12"/>
      <c r="M7" s="12"/>
      <c r="N7" s="89"/>
      <c r="O7" s="96">
        <f>L7*N7</f>
        <v>0</v>
      </c>
      <c r="P7" s="49"/>
      <c r="Q7" s="64">
        <f>P7*O7*9</f>
        <v>0</v>
      </c>
      <c r="R7" s="89"/>
      <c r="S7" s="99">
        <f>R7*L7</f>
        <v>0</v>
      </c>
      <c r="T7" s="93">
        <f>S7*9</f>
        <v>0</v>
      </c>
      <c r="U7" s="89"/>
      <c r="V7" s="12"/>
      <c r="W7" s="49"/>
      <c r="X7" s="61">
        <f>W7*U7</f>
        <v>0</v>
      </c>
      <c r="Y7" s="49"/>
      <c r="Z7" s="61">
        <f>Y7*U7</f>
        <v>0</v>
      </c>
      <c r="AA7" s="64">
        <f>V7*X7+((9-V7)*Z7)</f>
        <v>0</v>
      </c>
      <c r="AB7" s="86">
        <f>U7+I7+O7</f>
        <v>0</v>
      </c>
      <c r="AC7" s="71">
        <f>AA7+T7+Q7</f>
        <v>0</v>
      </c>
      <c r="AD7" s="12"/>
    </row>
    <row r="8" spans="1:30" x14ac:dyDescent="0.2">
      <c r="A8" s="12"/>
      <c r="B8" s="12"/>
      <c r="C8" s="12"/>
      <c r="D8" s="12"/>
      <c r="E8" s="12"/>
      <c r="F8" s="46"/>
      <c r="G8" s="12"/>
      <c r="H8" s="12"/>
      <c r="I8" s="20">
        <f t="shared" ref="I8:I20" si="0">SUM(G8*H8)</f>
        <v>0</v>
      </c>
      <c r="J8" s="12"/>
      <c r="K8" s="12"/>
      <c r="L8" s="12"/>
      <c r="M8" s="12"/>
      <c r="N8" s="89"/>
      <c r="O8" s="96">
        <f t="shared" ref="O8:O10" si="1">L8*N8</f>
        <v>0</v>
      </c>
      <c r="P8" s="49"/>
      <c r="Q8" s="64">
        <f t="shared" ref="Q8:Q10" si="2">P8*O8*9</f>
        <v>0</v>
      </c>
      <c r="R8" s="89"/>
      <c r="S8" s="20">
        <f>R8*L8</f>
        <v>0</v>
      </c>
      <c r="T8" s="93">
        <f t="shared" ref="T8:T31" si="3">S8*9</f>
        <v>0</v>
      </c>
      <c r="U8" s="89"/>
      <c r="V8" s="12"/>
      <c r="W8" s="49"/>
      <c r="X8" s="61">
        <f>W8*U8</f>
        <v>0</v>
      </c>
      <c r="Y8" s="49"/>
      <c r="Z8" s="61">
        <f>Y8*U8</f>
        <v>0</v>
      </c>
      <c r="AA8" s="64">
        <f>V8*X8+((9-V8)*Z8)</f>
        <v>0</v>
      </c>
      <c r="AB8" s="86">
        <f>U8+I8+O8</f>
        <v>0</v>
      </c>
      <c r="AC8" s="71">
        <f t="shared" ref="AC8:AC10" si="4">AA8+T8+Q8</f>
        <v>0</v>
      </c>
      <c r="AD8" s="12"/>
    </row>
    <row r="9" spans="1:30" x14ac:dyDescent="0.2">
      <c r="A9" s="12"/>
      <c r="B9" s="12"/>
      <c r="C9" s="12"/>
      <c r="D9" s="12"/>
      <c r="E9" s="12"/>
      <c r="F9" s="46"/>
      <c r="G9" s="12"/>
      <c r="H9" s="12"/>
      <c r="I9" s="20">
        <f t="shared" si="0"/>
        <v>0</v>
      </c>
      <c r="J9" s="12"/>
      <c r="K9" s="12"/>
      <c r="L9" s="12"/>
      <c r="M9" s="12"/>
      <c r="N9" s="89"/>
      <c r="O9" s="96">
        <f t="shared" si="1"/>
        <v>0</v>
      </c>
      <c r="P9" s="12"/>
      <c r="Q9" s="64">
        <f t="shared" si="2"/>
        <v>0</v>
      </c>
      <c r="R9" s="89"/>
      <c r="S9" s="20">
        <f>R9*L9</f>
        <v>0</v>
      </c>
      <c r="T9" s="93">
        <f t="shared" si="3"/>
        <v>0</v>
      </c>
      <c r="U9" s="89"/>
      <c r="V9" s="12"/>
      <c r="W9" s="49"/>
      <c r="X9" s="61">
        <f>W9*U9</f>
        <v>0</v>
      </c>
      <c r="Y9" s="49"/>
      <c r="Z9" s="61">
        <f>Y9*U9</f>
        <v>0</v>
      </c>
      <c r="AA9" s="64">
        <f>V9*X9+((9-V9)*Z9)</f>
        <v>0</v>
      </c>
      <c r="AB9" s="86">
        <f>U9+I9+O9</f>
        <v>0</v>
      </c>
      <c r="AC9" s="71">
        <f t="shared" si="4"/>
        <v>0</v>
      </c>
      <c r="AD9" s="12"/>
    </row>
    <row r="10" spans="1:30" x14ac:dyDescent="0.2">
      <c r="A10" s="12"/>
      <c r="B10" s="12"/>
      <c r="C10" s="12"/>
      <c r="D10" s="12"/>
      <c r="E10" s="12"/>
      <c r="F10" s="46"/>
      <c r="G10" s="12"/>
      <c r="H10" s="12"/>
      <c r="I10" s="20">
        <f t="shared" si="0"/>
        <v>0</v>
      </c>
      <c r="J10" s="12"/>
      <c r="K10" s="12"/>
      <c r="L10" s="12"/>
      <c r="M10" s="12"/>
      <c r="N10" s="89"/>
      <c r="O10" s="96">
        <f t="shared" si="1"/>
        <v>0</v>
      </c>
      <c r="P10" s="49"/>
      <c r="Q10" s="64">
        <f t="shared" si="2"/>
        <v>0</v>
      </c>
      <c r="R10" s="89"/>
      <c r="S10" s="20">
        <f>R10*L10</f>
        <v>0</v>
      </c>
      <c r="T10" s="93">
        <f t="shared" si="3"/>
        <v>0</v>
      </c>
      <c r="U10" s="89"/>
      <c r="V10" s="12"/>
      <c r="W10" s="49"/>
      <c r="X10" s="61">
        <f>W10*U10</f>
        <v>0</v>
      </c>
      <c r="Y10" s="49"/>
      <c r="Z10" s="61">
        <f>Y10*U10</f>
        <v>0</v>
      </c>
      <c r="AA10" s="64">
        <f>V10*X10+((9-V10)*Z10)</f>
        <v>0</v>
      </c>
      <c r="AB10" s="86">
        <f>U10+I10+O10</f>
        <v>0</v>
      </c>
      <c r="AC10" s="71">
        <f t="shared" si="4"/>
        <v>0</v>
      </c>
      <c r="AD10" s="12"/>
    </row>
    <row r="11" spans="1:30" s="69" customFormat="1" ht="15" x14ac:dyDescent="0.25">
      <c r="A11" s="84" t="s">
        <v>609</v>
      </c>
      <c r="B11" s="84"/>
      <c r="C11" s="84"/>
      <c r="D11" s="84"/>
      <c r="E11" s="84"/>
      <c r="F11" s="85"/>
      <c r="G11" s="84"/>
      <c r="H11" s="84"/>
      <c r="I11" s="82">
        <f>SUM(I7:I10)</f>
        <v>0</v>
      </c>
      <c r="J11" s="84"/>
      <c r="K11" s="84"/>
      <c r="L11" s="83"/>
      <c r="M11" s="82"/>
      <c r="N11" s="90"/>
      <c r="O11" s="90">
        <f>SUM(O7:O10)</f>
        <v>0</v>
      </c>
      <c r="P11" s="83"/>
      <c r="Q11" s="82">
        <f>SUM(Q7:Q10)</f>
        <v>0</v>
      </c>
      <c r="R11" s="90"/>
      <c r="S11" s="82">
        <f>SUM(S7:S10)</f>
        <v>0</v>
      </c>
      <c r="T11" s="90">
        <f>SUM(T7:T10)</f>
        <v>0</v>
      </c>
      <c r="U11" s="90"/>
      <c r="V11" s="82"/>
      <c r="W11" s="82"/>
      <c r="X11" s="82">
        <f t="shared" ref="X11" si="5">SUM(X7:X10)</f>
        <v>0</v>
      </c>
      <c r="Y11" s="83"/>
      <c r="Z11" s="82">
        <f>SUM(Z7:Z10)</f>
        <v>0</v>
      </c>
      <c r="AA11" s="82">
        <f>SUM(AA7:AA10)</f>
        <v>0</v>
      </c>
      <c r="AB11" s="82">
        <f>SUM(AB7:AB10)</f>
        <v>0</v>
      </c>
      <c r="AC11" s="82">
        <f>SUM(AC7:AC10)</f>
        <v>0</v>
      </c>
      <c r="AD11" s="82">
        <f>SUM(AD7:AD10)</f>
        <v>0</v>
      </c>
    </row>
    <row r="12" spans="1:30" x14ac:dyDescent="0.2">
      <c r="A12" s="12"/>
      <c r="B12" s="12"/>
      <c r="C12" s="12"/>
      <c r="D12" s="12"/>
      <c r="E12" s="12"/>
      <c r="F12" s="46"/>
      <c r="G12" s="12"/>
      <c r="H12" s="12"/>
      <c r="I12" s="20">
        <f t="shared" si="0"/>
        <v>0</v>
      </c>
      <c r="J12" s="12"/>
      <c r="K12" s="12"/>
      <c r="L12" s="12"/>
      <c r="M12" s="12"/>
      <c r="N12" s="89"/>
      <c r="O12" s="96">
        <f>L12*N12</f>
        <v>0</v>
      </c>
      <c r="P12" s="49"/>
      <c r="Q12" s="64"/>
      <c r="R12" s="89"/>
      <c r="S12" s="20">
        <f>R12*L12</f>
        <v>0</v>
      </c>
      <c r="T12" s="93">
        <f t="shared" si="3"/>
        <v>0</v>
      </c>
      <c r="U12" s="89"/>
      <c r="V12" s="12"/>
      <c r="W12" s="49"/>
      <c r="X12" s="61">
        <f>W12*U12</f>
        <v>0</v>
      </c>
      <c r="Y12" s="49"/>
      <c r="Z12" s="61">
        <f>Y12*U12</f>
        <v>0</v>
      </c>
      <c r="AA12" s="64">
        <f>V12*X12+((9-V12)*Z12)</f>
        <v>0</v>
      </c>
      <c r="AB12" s="86">
        <f>U12+I12+O12</f>
        <v>0</v>
      </c>
      <c r="AC12" s="71">
        <f>AA12+T12+Q12</f>
        <v>0</v>
      </c>
      <c r="AD12" s="12"/>
    </row>
    <row r="13" spans="1:30" x14ac:dyDescent="0.2">
      <c r="A13" s="12"/>
      <c r="B13" s="12"/>
      <c r="C13" s="12"/>
      <c r="D13" s="12"/>
      <c r="E13" s="12"/>
      <c r="F13" s="46"/>
      <c r="G13" s="12"/>
      <c r="H13" s="12"/>
      <c r="I13" s="20">
        <f t="shared" si="0"/>
        <v>0</v>
      </c>
      <c r="J13" s="12"/>
      <c r="K13" s="12"/>
      <c r="L13" s="12"/>
      <c r="M13" s="12"/>
      <c r="N13" s="89"/>
      <c r="O13" s="96">
        <f t="shared" ref="O13:O15" si="6">L13*N13</f>
        <v>0</v>
      </c>
      <c r="P13" s="49"/>
      <c r="Q13" s="64"/>
      <c r="R13" s="89"/>
      <c r="S13" s="20">
        <f>R13*L13</f>
        <v>0</v>
      </c>
      <c r="T13" s="93">
        <f t="shared" si="3"/>
        <v>0</v>
      </c>
      <c r="U13" s="89"/>
      <c r="V13" s="12"/>
      <c r="W13" s="49"/>
      <c r="X13" s="61">
        <f t="shared" ref="X13:X15" si="7">W13*U13</f>
        <v>0</v>
      </c>
      <c r="Y13" s="49"/>
      <c r="Z13" s="61">
        <f>Y13*U13</f>
        <v>0</v>
      </c>
      <c r="AA13" s="64">
        <f>V13*X13+((9-V13)*Z13)</f>
        <v>0</v>
      </c>
      <c r="AB13" s="86">
        <f>U13+I13+O13</f>
        <v>0</v>
      </c>
      <c r="AC13" s="71">
        <f t="shared" ref="AC13:AC15" si="8">AA13+T13+Q13</f>
        <v>0</v>
      </c>
      <c r="AD13" s="12"/>
    </row>
    <row r="14" spans="1:30" x14ac:dyDescent="0.2">
      <c r="A14" s="12"/>
      <c r="B14" s="12"/>
      <c r="C14" s="12"/>
      <c r="D14" s="12"/>
      <c r="E14" s="12"/>
      <c r="F14" s="46"/>
      <c r="G14" s="12"/>
      <c r="H14" s="12"/>
      <c r="I14" s="20">
        <f t="shared" si="0"/>
        <v>0</v>
      </c>
      <c r="J14" s="12"/>
      <c r="K14" s="12"/>
      <c r="L14" s="12"/>
      <c r="M14" s="12"/>
      <c r="N14" s="89"/>
      <c r="O14" s="96">
        <f t="shared" si="6"/>
        <v>0</v>
      </c>
      <c r="P14" s="12"/>
      <c r="Q14" s="64"/>
      <c r="R14" s="89"/>
      <c r="S14" s="20">
        <f>R14*L14</f>
        <v>0</v>
      </c>
      <c r="T14" s="93">
        <f t="shared" si="3"/>
        <v>0</v>
      </c>
      <c r="U14" s="89"/>
      <c r="V14" s="12"/>
      <c r="W14" s="49"/>
      <c r="X14" s="61">
        <f t="shared" si="7"/>
        <v>0</v>
      </c>
      <c r="Y14" s="49"/>
      <c r="Z14" s="61">
        <f>Y14*U14</f>
        <v>0</v>
      </c>
      <c r="AA14" s="64">
        <f>V14*X14+((9-V14)*Z14)</f>
        <v>0</v>
      </c>
      <c r="AB14" s="86">
        <f>U14+I14+O14</f>
        <v>0</v>
      </c>
      <c r="AC14" s="71">
        <f t="shared" si="8"/>
        <v>0</v>
      </c>
      <c r="AD14" s="12"/>
    </row>
    <row r="15" spans="1:30" x14ac:dyDescent="0.2">
      <c r="A15" s="12"/>
      <c r="B15" s="12"/>
      <c r="C15" s="12"/>
      <c r="D15" s="12"/>
      <c r="E15" s="12"/>
      <c r="F15" s="46"/>
      <c r="G15" s="12"/>
      <c r="H15" s="12"/>
      <c r="I15" s="20">
        <f t="shared" si="0"/>
        <v>0</v>
      </c>
      <c r="J15" s="12"/>
      <c r="K15" s="12"/>
      <c r="L15" s="12"/>
      <c r="M15" s="12"/>
      <c r="N15" s="89"/>
      <c r="O15" s="96">
        <f t="shared" si="6"/>
        <v>0</v>
      </c>
      <c r="P15" s="49"/>
      <c r="Q15" s="64"/>
      <c r="R15" s="89"/>
      <c r="S15" s="20">
        <f>R15*L15</f>
        <v>0</v>
      </c>
      <c r="T15" s="93">
        <f t="shared" si="3"/>
        <v>0</v>
      </c>
      <c r="U15" s="89"/>
      <c r="V15" s="12"/>
      <c r="W15" s="49"/>
      <c r="X15" s="61">
        <f t="shared" si="7"/>
        <v>0</v>
      </c>
      <c r="Y15" s="49"/>
      <c r="Z15" s="61">
        <f>Y15*U15</f>
        <v>0</v>
      </c>
      <c r="AA15" s="64">
        <f>V15*X15+((9-V15)*Z15)</f>
        <v>0</v>
      </c>
      <c r="AB15" s="86">
        <f>U15+I15+O15</f>
        <v>0</v>
      </c>
      <c r="AC15" s="71">
        <f t="shared" si="8"/>
        <v>0</v>
      </c>
      <c r="AD15" s="12"/>
    </row>
    <row r="16" spans="1:30" s="69" customFormat="1" ht="15" x14ac:dyDescent="0.25">
      <c r="A16" s="84" t="s">
        <v>610</v>
      </c>
      <c r="B16" s="84"/>
      <c r="C16" s="84"/>
      <c r="D16" s="84"/>
      <c r="E16" s="84"/>
      <c r="F16" s="85"/>
      <c r="G16" s="83"/>
      <c r="H16" s="82"/>
      <c r="I16" s="82">
        <f>SUM(I12:I15)</f>
        <v>0</v>
      </c>
      <c r="J16" s="84"/>
      <c r="K16" s="84"/>
      <c r="L16" s="83"/>
      <c r="M16" s="82"/>
      <c r="N16" s="90"/>
      <c r="O16" s="90">
        <f>SUM(O12:O15)</f>
        <v>0</v>
      </c>
      <c r="P16" s="83"/>
      <c r="Q16" s="82">
        <f>SUM(Q12:Q15)</f>
        <v>0</v>
      </c>
      <c r="R16" s="90"/>
      <c r="S16" s="82">
        <f>SUM(S12:S15)</f>
        <v>0</v>
      </c>
      <c r="T16" s="90">
        <f>SUM(T12:T15)</f>
        <v>0</v>
      </c>
      <c r="U16" s="90"/>
      <c r="V16" s="83"/>
      <c r="W16" s="82"/>
      <c r="X16" s="82">
        <f t="shared" ref="X16" si="9">SUM(X12:X15)</f>
        <v>0</v>
      </c>
      <c r="Y16" s="83"/>
      <c r="Z16" s="82">
        <f>SUM(Z12:Z15)</f>
        <v>0</v>
      </c>
      <c r="AA16" s="82">
        <f>SUM(AA12:AA15)</f>
        <v>0</v>
      </c>
      <c r="AB16" s="83">
        <f>SUM(AB12:AB15)</f>
        <v>0</v>
      </c>
      <c r="AC16" s="82">
        <f>SUM(AC12:AC15)</f>
        <v>0</v>
      </c>
      <c r="AD16" s="82"/>
    </row>
    <row r="17" spans="1:30" x14ac:dyDescent="0.2">
      <c r="A17" s="12"/>
      <c r="B17" s="12"/>
      <c r="C17" s="12"/>
      <c r="D17" s="12"/>
      <c r="E17" s="12"/>
      <c r="F17" s="46"/>
      <c r="G17" s="12"/>
      <c r="H17" s="12"/>
      <c r="I17" s="20">
        <f t="shared" si="0"/>
        <v>0</v>
      </c>
      <c r="J17" s="12"/>
      <c r="K17" s="12"/>
      <c r="L17" s="12"/>
      <c r="M17" s="12"/>
      <c r="N17" s="89"/>
      <c r="O17" s="96">
        <f>L17*N17</f>
        <v>0</v>
      </c>
      <c r="P17" s="49"/>
      <c r="Q17" s="64"/>
      <c r="R17" s="89"/>
      <c r="S17" s="20">
        <f>R17*L17</f>
        <v>0</v>
      </c>
      <c r="T17" s="93">
        <f t="shared" si="3"/>
        <v>0</v>
      </c>
      <c r="U17" s="89"/>
      <c r="V17" s="12"/>
      <c r="W17" s="49"/>
      <c r="X17" s="61">
        <f t="shared" ref="X17:X20" si="10">W17*U17</f>
        <v>0</v>
      </c>
      <c r="Y17" s="49"/>
      <c r="Z17" s="61">
        <f>Y17*U17</f>
        <v>0</v>
      </c>
      <c r="AA17" s="64">
        <f>V17*X17+((9-V17)*Z17)</f>
        <v>0</v>
      </c>
      <c r="AB17" s="86">
        <f>U17+I17+O17</f>
        <v>0</v>
      </c>
      <c r="AC17" s="71">
        <f>AA17+T17+Q17</f>
        <v>0</v>
      </c>
      <c r="AD17" s="12"/>
    </row>
    <row r="18" spans="1:30" x14ac:dyDescent="0.2">
      <c r="A18" s="12"/>
      <c r="B18" s="12"/>
      <c r="C18" s="12"/>
      <c r="D18" s="12"/>
      <c r="E18" s="12"/>
      <c r="F18" s="46"/>
      <c r="G18" s="12"/>
      <c r="H18" s="12"/>
      <c r="I18" s="20">
        <f t="shared" si="0"/>
        <v>0</v>
      </c>
      <c r="J18" s="12"/>
      <c r="K18" s="12"/>
      <c r="L18" s="12"/>
      <c r="M18" s="12"/>
      <c r="N18" s="89"/>
      <c r="O18" s="96">
        <f t="shared" ref="O18:O20" si="11">L18*N18</f>
        <v>0</v>
      </c>
      <c r="P18" s="49"/>
      <c r="Q18" s="64"/>
      <c r="R18" s="89"/>
      <c r="S18" s="20">
        <f>R18*L18</f>
        <v>0</v>
      </c>
      <c r="T18" s="93">
        <f t="shared" si="3"/>
        <v>0</v>
      </c>
      <c r="U18" s="89"/>
      <c r="V18" s="12"/>
      <c r="W18" s="49"/>
      <c r="X18" s="61">
        <f t="shared" si="10"/>
        <v>0</v>
      </c>
      <c r="Y18" s="49"/>
      <c r="Z18" s="61">
        <f>Y18*U18</f>
        <v>0</v>
      </c>
      <c r="AA18" s="64">
        <f>V18*X18+((9-V18)*Z18)</f>
        <v>0</v>
      </c>
      <c r="AB18" s="86">
        <f>U18+I18+O18</f>
        <v>0</v>
      </c>
      <c r="AC18" s="71">
        <f t="shared" ref="AC18:AC20" si="12">AA18+T18+Q18</f>
        <v>0</v>
      </c>
      <c r="AD18" s="12"/>
    </row>
    <row r="19" spans="1:30" x14ac:dyDescent="0.2">
      <c r="A19" s="12"/>
      <c r="B19" s="12"/>
      <c r="C19" s="12"/>
      <c r="D19" s="12"/>
      <c r="E19" s="12"/>
      <c r="F19" s="46"/>
      <c r="G19" s="12"/>
      <c r="H19" s="12"/>
      <c r="I19" s="20">
        <f t="shared" si="0"/>
        <v>0</v>
      </c>
      <c r="J19" s="12"/>
      <c r="K19" s="12"/>
      <c r="L19" s="12"/>
      <c r="M19" s="12"/>
      <c r="N19" s="89"/>
      <c r="O19" s="96">
        <f t="shared" si="11"/>
        <v>0</v>
      </c>
      <c r="P19" s="12"/>
      <c r="Q19" s="64"/>
      <c r="R19" s="89"/>
      <c r="S19" s="20">
        <f>R19*L19</f>
        <v>0</v>
      </c>
      <c r="T19" s="93">
        <f t="shared" si="3"/>
        <v>0</v>
      </c>
      <c r="U19" s="89"/>
      <c r="V19" s="12"/>
      <c r="W19" s="49"/>
      <c r="X19" s="61">
        <f t="shared" si="10"/>
        <v>0</v>
      </c>
      <c r="Y19" s="49"/>
      <c r="Z19" s="61">
        <f>Y19*U19</f>
        <v>0</v>
      </c>
      <c r="AA19" s="64">
        <f>V19*X19+((9-V19)*Z19)</f>
        <v>0</v>
      </c>
      <c r="AB19" s="86">
        <f>U19+I19+O19</f>
        <v>0</v>
      </c>
      <c r="AC19" s="71">
        <f t="shared" si="12"/>
        <v>0</v>
      </c>
      <c r="AD19" s="12"/>
    </row>
    <row r="20" spans="1:30" x14ac:dyDescent="0.2">
      <c r="A20" s="12"/>
      <c r="B20" s="12"/>
      <c r="C20" s="12"/>
      <c r="D20" s="12"/>
      <c r="E20" s="12"/>
      <c r="F20" s="46"/>
      <c r="G20" s="12"/>
      <c r="H20" s="12"/>
      <c r="I20" s="20">
        <f t="shared" si="0"/>
        <v>0</v>
      </c>
      <c r="J20" s="12"/>
      <c r="K20" s="12"/>
      <c r="L20" s="12"/>
      <c r="M20" s="12"/>
      <c r="N20" s="89"/>
      <c r="O20" s="96">
        <f t="shared" si="11"/>
        <v>0</v>
      </c>
      <c r="P20" s="49"/>
      <c r="Q20" s="64"/>
      <c r="R20" s="89"/>
      <c r="S20" s="20">
        <f>R20*L20</f>
        <v>0</v>
      </c>
      <c r="T20" s="93">
        <f t="shared" si="3"/>
        <v>0</v>
      </c>
      <c r="U20" s="89"/>
      <c r="V20" s="12"/>
      <c r="W20" s="49"/>
      <c r="X20" s="61">
        <f t="shared" si="10"/>
        <v>0</v>
      </c>
      <c r="Y20" s="49"/>
      <c r="Z20" s="61">
        <f>Y20*U20</f>
        <v>0</v>
      </c>
      <c r="AA20" s="64">
        <f>V20*X20+((9-V20)*Z20)</f>
        <v>0</v>
      </c>
      <c r="AB20" s="86">
        <f>U20+I20+O20</f>
        <v>0</v>
      </c>
      <c r="AC20" s="71">
        <f t="shared" si="12"/>
        <v>0</v>
      </c>
      <c r="AD20" s="12"/>
    </row>
    <row r="21" spans="1:30" s="69" customFormat="1" ht="15" x14ac:dyDescent="0.25">
      <c r="A21" s="84" t="s">
        <v>611</v>
      </c>
      <c r="B21" s="84"/>
      <c r="C21" s="84"/>
      <c r="D21" s="84"/>
      <c r="E21" s="84"/>
      <c r="F21" s="85"/>
      <c r="G21" s="83"/>
      <c r="H21" s="82"/>
      <c r="I21" s="82">
        <f>SUM(I17:I20)</f>
        <v>0</v>
      </c>
      <c r="J21" s="84"/>
      <c r="K21" s="84"/>
      <c r="L21" s="83"/>
      <c r="M21" s="82"/>
      <c r="N21" s="90"/>
      <c r="O21" s="90">
        <f>SUM(O17:O20)</f>
        <v>0</v>
      </c>
      <c r="P21" s="83"/>
      <c r="Q21" s="82">
        <f>SUM(Q17:Q20)</f>
        <v>0</v>
      </c>
      <c r="R21" s="90"/>
      <c r="S21" s="82">
        <f>SUM(S17:S20)</f>
        <v>0</v>
      </c>
      <c r="T21" s="90">
        <f>SUM(T17:T20)</f>
        <v>0</v>
      </c>
      <c r="U21" s="90"/>
      <c r="V21" s="83"/>
      <c r="W21" s="82"/>
      <c r="X21" s="90">
        <f>SUM(X17:X20)</f>
        <v>0</v>
      </c>
      <c r="Y21" s="83"/>
      <c r="Z21" s="82"/>
      <c r="AA21" s="82"/>
      <c r="AB21" s="83">
        <f>SUM(AB17:AB20)</f>
        <v>0</v>
      </c>
      <c r="AC21" s="82">
        <f>SUM(AC17:AC20)</f>
        <v>0</v>
      </c>
      <c r="AD21" s="82"/>
    </row>
    <row r="22" spans="1:30" x14ac:dyDescent="0.2">
      <c r="A22" s="12"/>
      <c r="B22" s="12"/>
      <c r="C22" s="12"/>
      <c r="D22" s="12"/>
      <c r="E22" s="12"/>
      <c r="F22" s="46"/>
      <c r="G22" s="12"/>
      <c r="H22" s="12"/>
      <c r="I22" s="20">
        <f t="shared" ref="I22:I24" si="13">SUM(G22*H22)</f>
        <v>0</v>
      </c>
      <c r="J22" s="12"/>
      <c r="K22" s="12"/>
      <c r="L22" s="12"/>
      <c r="M22" s="12"/>
      <c r="N22" s="89"/>
      <c r="O22" s="96">
        <f>L22*N22</f>
        <v>0</v>
      </c>
      <c r="P22" s="49"/>
      <c r="Q22" s="64"/>
      <c r="R22" s="89"/>
      <c r="S22" s="20">
        <f>R22*L22</f>
        <v>0</v>
      </c>
      <c r="T22" s="93">
        <f t="shared" si="3"/>
        <v>0</v>
      </c>
      <c r="U22" s="89"/>
      <c r="V22" s="12"/>
      <c r="W22" s="49"/>
      <c r="X22" s="61">
        <f t="shared" ref="X22:X26" si="14">W22*U22</f>
        <v>0</v>
      </c>
      <c r="Y22" s="49"/>
      <c r="Z22" s="61">
        <f>Y22*U22</f>
        <v>0</v>
      </c>
      <c r="AA22" s="64">
        <f>V22*X22+((9-V22)*Z22)</f>
        <v>0</v>
      </c>
      <c r="AB22" s="86">
        <f>U22+I22+O22</f>
        <v>0</v>
      </c>
      <c r="AC22" s="71">
        <f>AA22+T22+Q22</f>
        <v>0</v>
      </c>
      <c r="AD22" s="12"/>
    </row>
    <row r="23" spans="1:30" x14ac:dyDescent="0.2">
      <c r="A23" s="12"/>
      <c r="B23" s="12"/>
      <c r="C23" s="12"/>
      <c r="D23" s="12"/>
      <c r="E23" s="12"/>
      <c r="F23" s="46"/>
      <c r="G23" s="12"/>
      <c r="H23" s="12"/>
      <c r="I23" s="20">
        <f t="shared" si="13"/>
        <v>0</v>
      </c>
      <c r="J23" s="12"/>
      <c r="K23" s="12"/>
      <c r="L23" s="12"/>
      <c r="M23" s="12"/>
      <c r="N23" s="89"/>
      <c r="O23" s="96">
        <f t="shared" ref="O23:O24" si="15">L23*N23</f>
        <v>0</v>
      </c>
      <c r="P23" s="49"/>
      <c r="Q23" s="64"/>
      <c r="R23" s="89"/>
      <c r="S23" s="20">
        <f>R23*L23</f>
        <v>0</v>
      </c>
      <c r="T23" s="93">
        <f t="shared" si="3"/>
        <v>0</v>
      </c>
      <c r="U23" s="89"/>
      <c r="V23" s="12"/>
      <c r="W23" s="49"/>
      <c r="X23" s="61">
        <f t="shared" si="14"/>
        <v>0</v>
      </c>
      <c r="Y23" s="49"/>
      <c r="Z23" s="61">
        <f>Y23*U23</f>
        <v>0</v>
      </c>
      <c r="AA23" s="64">
        <f>V23*X23+((9-V23)*Z23)</f>
        <v>0</v>
      </c>
      <c r="AB23" s="86">
        <f>U23+I23+O23</f>
        <v>0</v>
      </c>
      <c r="AC23" s="71">
        <f>AA23+T23+Q23</f>
        <v>0</v>
      </c>
      <c r="AD23" s="12"/>
    </row>
    <row r="24" spans="1:30" x14ac:dyDescent="0.2">
      <c r="A24" s="12"/>
      <c r="B24" s="12"/>
      <c r="C24" s="12"/>
      <c r="D24" s="12"/>
      <c r="E24" s="12"/>
      <c r="F24" s="46"/>
      <c r="G24" s="12"/>
      <c r="H24" s="12"/>
      <c r="I24" s="20">
        <f t="shared" si="13"/>
        <v>0</v>
      </c>
      <c r="J24" s="12"/>
      <c r="K24" s="12"/>
      <c r="L24" s="12"/>
      <c r="M24" s="12"/>
      <c r="N24" s="89"/>
      <c r="O24" s="96">
        <f t="shared" si="15"/>
        <v>0</v>
      </c>
      <c r="P24" s="12"/>
      <c r="Q24" s="64"/>
      <c r="R24" s="89"/>
      <c r="S24" s="20">
        <f>R24*L24</f>
        <v>0</v>
      </c>
      <c r="T24" s="93">
        <f t="shared" si="3"/>
        <v>0</v>
      </c>
      <c r="U24" s="89"/>
      <c r="V24" s="12"/>
      <c r="W24" s="49"/>
      <c r="X24" s="61">
        <f t="shared" si="14"/>
        <v>0</v>
      </c>
      <c r="Y24" s="49"/>
      <c r="Z24" s="61">
        <f>Y24*U24</f>
        <v>0</v>
      </c>
      <c r="AA24" s="64">
        <f>V24*X24+((9-V24)*Z24)</f>
        <v>0</v>
      </c>
      <c r="AB24" s="86">
        <f>U24+I24+O24</f>
        <v>0</v>
      </c>
      <c r="AC24" s="71">
        <f t="shared" ref="AC24:AC26" si="16">AA24+T24+Q24</f>
        <v>0</v>
      </c>
      <c r="AD24" s="12"/>
    </row>
    <row r="25" spans="1:30" x14ac:dyDescent="0.2">
      <c r="A25" s="12"/>
      <c r="B25" s="12"/>
      <c r="C25" s="12"/>
      <c r="D25" s="12"/>
      <c r="E25" s="12"/>
      <c r="F25" s="46"/>
      <c r="G25" s="12"/>
      <c r="H25" s="12"/>
      <c r="I25" s="20">
        <f>SUM(G25*H25)</f>
        <v>0</v>
      </c>
      <c r="J25" s="12"/>
      <c r="K25" s="12"/>
      <c r="L25" s="12"/>
      <c r="M25" s="12"/>
      <c r="N25" s="89"/>
      <c r="O25" s="96">
        <f>L25*N25</f>
        <v>0</v>
      </c>
      <c r="P25" s="49"/>
      <c r="Q25" s="64"/>
      <c r="R25" s="89"/>
      <c r="S25" s="20">
        <f>R25*L25</f>
        <v>0</v>
      </c>
      <c r="T25" s="93">
        <f t="shared" si="3"/>
        <v>0</v>
      </c>
      <c r="U25" s="89"/>
      <c r="V25" s="12"/>
      <c r="W25" s="49"/>
      <c r="X25" s="61">
        <f t="shared" si="14"/>
        <v>0</v>
      </c>
      <c r="Y25" s="49"/>
      <c r="Z25" s="61">
        <f>Y25*U25</f>
        <v>0</v>
      </c>
      <c r="AA25" s="64">
        <f>V25*X25+((9-V25)*Z25)</f>
        <v>0</v>
      </c>
      <c r="AB25" s="86">
        <f>U25+I25+O25</f>
        <v>0</v>
      </c>
      <c r="AC25" s="71">
        <f t="shared" si="16"/>
        <v>0</v>
      </c>
      <c r="AD25" s="12"/>
    </row>
    <row r="26" spans="1:30" x14ac:dyDescent="0.2">
      <c r="A26" s="12"/>
      <c r="B26" s="12"/>
      <c r="C26" s="12"/>
      <c r="D26" s="12"/>
      <c r="E26" s="12"/>
      <c r="F26" s="46"/>
      <c r="G26" s="12"/>
      <c r="H26" s="12"/>
      <c r="I26" s="20">
        <f>SUM(G26*H26)</f>
        <v>0</v>
      </c>
      <c r="J26" s="12"/>
      <c r="K26" s="12"/>
      <c r="L26" s="12"/>
      <c r="M26" s="12"/>
      <c r="N26" s="89"/>
      <c r="O26" s="96">
        <f>L26*N26</f>
        <v>0</v>
      </c>
      <c r="P26" s="49"/>
      <c r="Q26" s="64"/>
      <c r="R26" s="89"/>
      <c r="S26" s="20">
        <f>R26*L26</f>
        <v>0</v>
      </c>
      <c r="T26" s="93">
        <f t="shared" si="3"/>
        <v>0</v>
      </c>
      <c r="U26" s="89"/>
      <c r="V26" s="12"/>
      <c r="W26" s="49"/>
      <c r="X26" s="61">
        <f t="shared" si="14"/>
        <v>0</v>
      </c>
      <c r="Y26" s="49"/>
      <c r="Z26" s="61">
        <f>Y26*U26</f>
        <v>0</v>
      </c>
      <c r="AA26" s="64">
        <f>V26*X26+((9-V26)*Z26)</f>
        <v>0</v>
      </c>
      <c r="AB26" s="86">
        <f>U26+I26+O26</f>
        <v>0</v>
      </c>
      <c r="AC26" s="71">
        <f t="shared" si="16"/>
        <v>0</v>
      </c>
      <c r="AD26" s="12"/>
    </row>
    <row r="27" spans="1:30" s="69" customFormat="1" ht="15" x14ac:dyDescent="0.25">
      <c r="A27" s="84" t="s">
        <v>660</v>
      </c>
      <c r="B27" s="84"/>
      <c r="C27" s="84"/>
      <c r="D27" s="84"/>
      <c r="E27" s="84"/>
      <c r="F27" s="85"/>
      <c r="G27" s="83"/>
      <c r="H27" s="82"/>
      <c r="I27" s="82">
        <f>SUM(I22:I26)</f>
        <v>0</v>
      </c>
      <c r="J27" s="84"/>
      <c r="K27" s="84"/>
      <c r="L27" s="83"/>
      <c r="M27" s="82"/>
      <c r="N27" s="90"/>
      <c r="O27" s="82">
        <f>SUM(O22:O26)</f>
        <v>0</v>
      </c>
      <c r="P27" s="83"/>
      <c r="Q27" s="82">
        <f>SUM(Q22:Q26)</f>
        <v>0</v>
      </c>
      <c r="R27" s="90"/>
      <c r="S27" s="82">
        <f>SUM(S22:S26)</f>
        <v>0</v>
      </c>
      <c r="T27" s="82">
        <f>SUM(T22:T26)</f>
        <v>0</v>
      </c>
      <c r="U27" s="90"/>
      <c r="V27" s="83"/>
      <c r="W27" s="82"/>
      <c r="X27" s="82">
        <f>SUM(X22:X26)</f>
        <v>0</v>
      </c>
      <c r="Y27" s="83"/>
      <c r="Z27" s="82"/>
      <c r="AA27" s="82"/>
      <c r="AB27" s="83">
        <f>SUM(AB22:AB26)</f>
        <v>0</v>
      </c>
      <c r="AC27" s="82">
        <f>SUM(AC22:AC26)</f>
        <v>0</v>
      </c>
      <c r="AD27" s="82"/>
    </row>
    <row r="28" spans="1:30" x14ac:dyDescent="0.2">
      <c r="A28" s="12"/>
      <c r="B28" s="12"/>
      <c r="C28" s="12"/>
      <c r="D28" s="12"/>
      <c r="E28" s="12"/>
      <c r="F28" s="46"/>
      <c r="G28" s="12"/>
      <c r="H28" s="12"/>
      <c r="I28" s="20">
        <f t="shared" ref="I28:I31" si="17">SUM(G28*H28)</f>
        <v>0</v>
      </c>
      <c r="J28" s="12"/>
      <c r="K28" s="12"/>
      <c r="L28" s="12"/>
      <c r="M28" s="12"/>
      <c r="N28" s="89"/>
      <c r="O28" s="96">
        <f>L28*N28</f>
        <v>0</v>
      </c>
      <c r="P28" s="49"/>
      <c r="Q28" s="64"/>
      <c r="R28" s="89"/>
      <c r="S28" s="20">
        <f>R28*L28</f>
        <v>0</v>
      </c>
      <c r="T28" s="93">
        <f t="shared" si="3"/>
        <v>0</v>
      </c>
      <c r="U28" s="89"/>
      <c r="V28" s="12"/>
      <c r="W28" s="49"/>
      <c r="X28" s="61">
        <f t="shared" ref="X28:X31" si="18">W28*U28</f>
        <v>0</v>
      </c>
      <c r="Y28" s="49"/>
      <c r="Z28" s="61">
        <f>Y28*U28</f>
        <v>0</v>
      </c>
      <c r="AA28" s="64">
        <f>V28*X28+((9-V28)*Z28)</f>
        <v>0</v>
      </c>
      <c r="AB28" s="86">
        <f>U28+I28+O28</f>
        <v>0</v>
      </c>
      <c r="AC28" s="71">
        <f>AA28+T28+Q28</f>
        <v>0</v>
      </c>
      <c r="AD28" s="12"/>
    </row>
    <row r="29" spans="1:30" x14ac:dyDescent="0.2">
      <c r="A29" s="12"/>
      <c r="B29" s="12"/>
      <c r="C29" s="12"/>
      <c r="D29" s="12"/>
      <c r="E29" s="12"/>
      <c r="F29" s="46"/>
      <c r="G29" s="12"/>
      <c r="H29" s="12"/>
      <c r="I29" s="20">
        <f t="shared" si="17"/>
        <v>0</v>
      </c>
      <c r="J29" s="12"/>
      <c r="K29" s="12"/>
      <c r="L29" s="12"/>
      <c r="M29" s="12"/>
      <c r="N29" s="89"/>
      <c r="O29" s="96">
        <f t="shared" ref="O29:O31" si="19">L29*N29</f>
        <v>0</v>
      </c>
      <c r="P29" s="49"/>
      <c r="Q29" s="64"/>
      <c r="R29" s="89"/>
      <c r="S29" s="20">
        <f>R29*L29</f>
        <v>0</v>
      </c>
      <c r="T29" s="93">
        <f t="shared" si="3"/>
        <v>0</v>
      </c>
      <c r="U29" s="89"/>
      <c r="V29" s="12"/>
      <c r="W29" s="49"/>
      <c r="X29" s="61">
        <f t="shared" si="18"/>
        <v>0</v>
      </c>
      <c r="Y29" s="49"/>
      <c r="Z29" s="61">
        <f>Y29*U29</f>
        <v>0</v>
      </c>
      <c r="AA29" s="64">
        <f>V29*X29+((9-V29)*Z29)</f>
        <v>0</v>
      </c>
      <c r="AB29" s="86">
        <f>U29+I29+O29</f>
        <v>0</v>
      </c>
      <c r="AC29" s="71">
        <f t="shared" ref="AC29:AC31" si="20">AA29+T29+Q29</f>
        <v>0</v>
      </c>
      <c r="AD29" s="12"/>
    </row>
    <row r="30" spans="1:30" x14ac:dyDescent="0.2">
      <c r="A30" s="12"/>
      <c r="B30" s="12"/>
      <c r="C30" s="12"/>
      <c r="D30" s="12"/>
      <c r="E30" s="12"/>
      <c r="F30" s="46"/>
      <c r="G30" s="12"/>
      <c r="H30" s="12"/>
      <c r="I30" s="20">
        <f t="shared" si="17"/>
        <v>0</v>
      </c>
      <c r="J30" s="12"/>
      <c r="K30" s="12"/>
      <c r="L30" s="12"/>
      <c r="M30" s="12"/>
      <c r="N30" s="89"/>
      <c r="O30" s="96">
        <f t="shared" si="19"/>
        <v>0</v>
      </c>
      <c r="P30" s="12"/>
      <c r="Q30" s="64"/>
      <c r="R30" s="89"/>
      <c r="S30" s="20">
        <f>R30*L30</f>
        <v>0</v>
      </c>
      <c r="T30" s="93">
        <f t="shared" si="3"/>
        <v>0</v>
      </c>
      <c r="U30" s="89"/>
      <c r="V30" s="12"/>
      <c r="W30" s="49"/>
      <c r="X30" s="61">
        <f t="shared" si="18"/>
        <v>0</v>
      </c>
      <c r="Y30" s="49"/>
      <c r="Z30" s="61">
        <f>Y30*U30</f>
        <v>0</v>
      </c>
      <c r="AA30" s="64">
        <f>V30*X30+((9-V30)*Z30)</f>
        <v>0</v>
      </c>
      <c r="AB30" s="86">
        <f>U30+I30+O30</f>
        <v>0</v>
      </c>
      <c r="AC30" s="71">
        <f t="shared" si="20"/>
        <v>0</v>
      </c>
      <c r="AD30" s="12"/>
    </row>
    <row r="31" spans="1:30" x14ac:dyDescent="0.2">
      <c r="A31" s="12"/>
      <c r="B31" s="12"/>
      <c r="C31" s="12"/>
      <c r="D31" s="12"/>
      <c r="E31" s="12"/>
      <c r="F31" s="46"/>
      <c r="G31" s="12"/>
      <c r="H31" s="12"/>
      <c r="I31" s="20">
        <f t="shared" si="17"/>
        <v>0</v>
      </c>
      <c r="J31" s="12"/>
      <c r="K31" s="12"/>
      <c r="L31" s="12"/>
      <c r="M31" s="12"/>
      <c r="N31" s="89"/>
      <c r="O31" s="96">
        <f t="shared" si="19"/>
        <v>0</v>
      </c>
      <c r="P31" s="49"/>
      <c r="Q31" s="64"/>
      <c r="R31" s="89"/>
      <c r="S31" s="20">
        <f>R31*L31</f>
        <v>0</v>
      </c>
      <c r="T31" s="93">
        <f t="shared" si="3"/>
        <v>0</v>
      </c>
      <c r="U31" s="89"/>
      <c r="V31" s="12"/>
      <c r="W31" s="49"/>
      <c r="X31" s="61">
        <f t="shared" si="18"/>
        <v>0</v>
      </c>
      <c r="Y31" s="49"/>
      <c r="Z31" s="61">
        <f>Y31*U31</f>
        <v>0</v>
      </c>
      <c r="AA31" s="64">
        <f>V31*X31+((9-V31)*Z31)</f>
        <v>0</v>
      </c>
      <c r="AB31" s="86">
        <f>U31+I31+O31</f>
        <v>0</v>
      </c>
      <c r="AC31" s="71">
        <f t="shared" si="20"/>
        <v>0</v>
      </c>
      <c r="AD31" s="12"/>
    </row>
    <row r="32" spans="1:30" s="69" customFormat="1" ht="15" x14ac:dyDescent="0.25">
      <c r="A32" s="84" t="s">
        <v>661</v>
      </c>
      <c r="B32" s="84"/>
      <c r="C32" s="84"/>
      <c r="D32" s="84"/>
      <c r="E32" s="84"/>
      <c r="F32" s="85"/>
      <c r="G32" s="83"/>
      <c r="H32" s="82"/>
      <c r="I32" s="82">
        <f>SUM(I28:I31)</f>
        <v>0</v>
      </c>
      <c r="J32" s="84"/>
      <c r="K32" s="84"/>
      <c r="L32" s="83"/>
      <c r="M32" s="82"/>
      <c r="N32" s="90"/>
      <c r="O32" s="90">
        <f>SUM(O28:O31)</f>
        <v>0</v>
      </c>
      <c r="P32" s="83"/>
      <c r="Q32" s="82">
        <f>SUM(Q28:Q31)</f>
        <v>0</v>
      </c>
      <c r="R32" s="90"/>
      <c r="S32" s="82">
        <f>SUM(S28:S31)</f>
        <v>0</v>
      </c>
      <c r="T32" s="90">
        <f>SUM(T28:T31)</f>
        <v>0</v>
      </c>
      <c r="U32" s="90"/>
      <c r="V32" s="83"/>
      <c r="W32" s="82"/>
      <c r="X32" s="90">
        <f>SUM(X28:X31)</f>
        <v>0</v>
      </c>
      <c r="Y32" s="83"/>
      <c r="Z32" s="82"/>
      <c r="AA32" s="82"/>
      <c r="AB32" s="83">
        <f>SUM(AB28:AB31)</f>
        <v>0</v>
      </c>
      <c r="AC32" s="82">
        <f>SUM(AC28:AC31)</f>
        <v>0</v>
      </c>
      <c r="AD32" s="82"/>
    </row>
  </sheetData>
  <mergeCells count="8">
    <mergeCell ref="J3:T3"/>
    <mergeCell ref="A3:F4"/>
    <mergeCell ref="G3:I4"/>
    <mergeCell ref="U3:AA4"/>
    <mergeCell ref="AB3:AC4"/>
    <mergeCell ref="R4:T4"/>
    <mergeCell ref="N4:Q4"/>
    <mergeCell ref="J4:M4"/>
  </mergeCells>
  <dataValidations count="1">
    <dataValidation type="list" allowBlank="1" showInputMessage="1" showErrorMessage="1" sqref="B33:B1048576 B5:B10 B12:B15 B17:B20 B28:B31 B22:B25">
      <formula1>"תוכנה, חומרה"</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'טבלאות מקור'!$A$11:$A$12</xm:f>
          </x14:formula1>
          <xm:sqref>D33:D1048576 D5:D6</xm:sqref>
        </x14:dataValidation>
        <x14:dataValidation type="list" allowBlank="1" showInputMessage="1" showErrorMessage="1">
          <x14:formula1>
            <xm:f>'טבלאות מקור'!$A$1:$A$4</xm:f>
          </x14:formula1>
          <xm:sqref>C5 C33:C1048576</xm:sqref>
        </x14:dataValidation>
        <x14:dataValidation type="list" allowBlank="1" showInputMessage="1" showErrorMessage="1">
          <x14:formula1>
            <xm:f>'[1]טבלאות מקור'!#REF!</xm:f>
          </x14:formula1>
          <xm:sqref>C28:C31 C12:C15 C17:C20 C7:C10 C22:C26</xm:sqref>
        </x14:dataValidation>
        <x14:dataValidation type="list" allowBlank="1" showInputMessage="1" showErrorMessage="1">
          <x14:formula1>
            <xm:f>'[1]טבלאות מקור'!#REF!</xm:f>
          </x14:formula1>
          <xm:sqref>D12:D15 D17:D20 D28:D31 D7:D10 D22:D25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16"/>
  <sheetViews>
    <sheetView showGridLines="0" rightToLeft="1" workbookViewId="0">
      <selection activeCell="C12" sqref="C12"/>
    </sheetView>
  </sheetViews>
  <sheetFormatPr defaultRowHeight="14.25" x14ac:dyDescent="0.2"/>
  <cols>
    <col min="1" max="1" width="34.875" style="15" customWidth="1"/>
    <col min="2" max="2" width="13.5" customWidth="1"/>
    <col min="3" max="3" width="15.375" customWidth="1"/>
    <col min="4" max="4" width="15.375" style="15" customWidth="1"/>
    <col min="5" max="5" width="14.75" style="15" customWidth="1"/>
    <col min="6" max="6" width="14.75" customWidth="1"/>
    <col min="7" max="7" width="6.875" customWidth="1"/>
    <col min="8" max="8" width="8.375" style="11" bestFit="1" customWidth="1"/>
    <col min="9" max="9" width="38.875" bestFit="1" customWidth="1"/>
    <col min="10" max="10" width="13.375" style="15" customWidth="1"/>
    <col min="11" max="11" width="11.875" bestFit="1" customWidth="1"/>
    <col min="12" max="12" width="11.875" style="15" bestFit="1" customWidth="1"/>
    <col min="13" max="13" width="11.875" bestFit="1" customWidth="1"/>
    <col min="14" max="14" width="11.25" style="15" customWidth="1"/>
    <col min="15" max="15" width="13.5" bestFit="1" customWidth="1"/>
    <col min="16" max="16" width="17.125" bestFit="1" customWidth="1"/>
    <col min="18" max="18" width="43" bestFit="1" customWidth="1"/>
  </cols>
  <sheetData>
    <row r="1" spans="1:15" s="15" customFormat="1" ht="27.75" x14ac:dyDescent="0.4">
      <c r="A1" s="214" t="s">
        <v>612</v>
      </c>
      <c r="B1" s="214"/>
      <c r="C1" s="214"/>
      <c r="D1" s="214"/>
      <c r="E1" s="214"/>
      <c r="F1" s="214"/>
      <c r="G1" s="214"/>
      <c r="H1" s="214"/>
      <c r="I1" s="214"/>
      <c r="J1" s="214"/>
      <c r="K1" s="214"/>
      <c r="L1" s="214"/>
      <c r="M1" s="214"/>
      <c r="N1" s="214"/>
      <c r="O1" s="214"/>
    </row>
    <row r="2" spans="1:15" ht="15" thickBot="1" x14ac:dyDescent="0.25"/>
    <row r="3" spans="1:15" ht="18" x14ac:dyDescent="0.25">
      <c r="A3" s="116" t="s">
        <v>617</v>
      </c>
      <c r="B3" s="117" t="s">
        <v>446</v>
      </c>
      <c r="C3" s="117" t="s">
        <v>447</v>
      </c>
      <c r="D3" s="117" t="s">
        <v>448</v>
      </c>
      <c r="E3" s="117" t="s">
        <v>620</v>
      </c>
      <c r="F3" s="118" t="s">
        <v>621</v>
      </c>
      <c r="I3" s="105" t="s">
        <v>456</v>
      </c>
      <c r="J3" s="106" t="s">
        <v>663</v>
      </c>
      <c r="K3" s="107" t="s">
        <v>446</v>
      </c>
      <c r="L3" s="107" t="s">
        <v>447</v>
      </c>
      <c r="M3" s="107" t="s">
        <v>448</v>
      </c>
      <c r="N3" s="107" t="s">
        <v>620</v>
      </c>
      <c r="O3" s="108" t="s">
        <v>621</v>
      </c>
    </row>
    <row r="4" spans="1:15" ht="15" x14ac:dyDescent="0.25">
      <c r="A4" s="119" t="s">
        <v>615</v>
      </c>
      <c r="B4" s="20">
        <f>'אגם מידע On Prem'!AB11</f>
        <v>0</v>
      </c>
      <c r="C4" s="20">
        <f>'אגם מידע On Prem'!AB16</f>
        <v>0</v>
      </c>
      <c r="D4" s="20">
        <f>'אגם מידע On Prem'!AB21</f>
        <v>0</v>
      </c>
      <c r="E4" s="20">
        <f>'אגם מידע On Prem'!AB27</f>
        <v>0</v>
      </c>
      <c r="F4" s="120">
        <f>'אגם מידע On Prem'!AB32</f>
        <v>0</v>
      </c>
      <c r="G4" s="14"/>
      <c r="H4"/>
      <c r="I4" s="109" t="s">
        <v>449</v>
      </c>
      <c r="J4" s="18" t="s">
        <v>664</v>
      </c>
      <c r="K4" s="19" t="s">
        <v>662</v>
      </c>
      <c r="L4" s="17" t="s">
        <v>672</v>
      </c>
      <c r="M4" s="17" t="s">
        <v>673</v>
      </c>
      <c r="N4" s="17" t="s">
        <v>674</v>
      </c>
      <c r="O4" s="110" t="s">
        <v>675</v>
      </c>
    </row>
    <row r="5" spans="1:15" ht="15" customHeight="1" x14ac:dyDescent="0.25">
      <c r="A5" s="119" t="s">
        <v>607</v>
      </c>
      <c r="B5" s="20">
        <f>'אגם מידע On Prem'!AC11</f>
        <v>0</v>
      </c>
      <c r="C5" s="20">
        <f>'אגם מידע On Prem'!AC16</f>
        <v>0</v>
      </c>
      <c r="D5" s="20">
        <f>'אגם מידע On Prem'!AC21</f>
        <v>0</v>
      </c>
      <c r="E5" s="20">
        <f>'אגם מידע On Prem'!AC27</f>
        <v>0</v>
      </c>
      <c r="F5" s="120">
        <f>'אגם מידע On Prem'!AC32</f>
        <v>0</v>
      </c>
      <c r="H5"/>
      <c r="I5" s="109" t="s">
        <v>450</v>
      </c>
      <c r="J5" s="18" t="s">
        <v>664</v>
      </c>
      <c r="K5" s="19" t="s">
        <v>454</v>
      </c>
      <c r="L5" s="17" t="s">
        <v>678</v>
      </c>
      <c r="M5" s="17" t="s">
        <v>677</v>
      </c>
      <c r="N5" s="17" t="s">
        <v>676</v>
      </c>
      <c r="O5" s="110" t="s">
        <v>679</v>
      </c>
    </row>
    <row r="6" spans="1:15" ht="15" customHeight="1" x14ac:dyDescent="0.25">
      <c r="A6" s="119" t="s">
        <v>616</v>
      </c>
      <c r="B6" s="21"/>
      <c r="C6" s="21"/>
      <c r="D6" s="21"/>
      <c r="E6" s="21"/>
      <c r="F6" s="121"/>
      <c r="I6" s="109" t="s">
        <v>455</v>
      </c>
      <c r="J6" s="18" t="s">
        <v>665</v>
      </c>
      <c r="K6" s="19">
        <v>30</v>
      </c>
      <c r="L6" s="17">
        <v>60</v>
      </c>
      <c r="M6" s="17">
        <v>120</v>
      </c>
      <c r="N6" s="17">
        <v>180</v>
      </c>
      <c r="O6" s="110">
        <v>240</v>
      </c>
    </row>
    <row r="7" spans="1:15" s="14" customFormat="1" ht="36" customHeight="1" thickBot="1" x14ac:dyDescent="0.3">
      <c r="A7" s="122" t="s">
        <v>614</v>
      </c>
      <c r="B7" s="123">
        <v>0</v>
      </c>
      <c r="C7" s="123">
        <v>0</v>
      </c>
      <c r="D7" s="123">
        <v>0</v>
      </c>
      <c r="E7" s="123">
        <v>0</v>
      </c>
      <c r="F7" s="124">
        <v>0</v>
      </c>
      <c r="G7"/>
      <c r="I7" s="109" t="s">
        <v>606</v>
      </c>
      <c r="J7" s="18" t="s">
        <v>665</v>
      </c>
      <c r="K7" s="19">
        <v>2</v>
      </c>
      <c r="L7" s="17">
        <v>2</v>
      </c>
      <c r="M7" s="17">
        <v>3</v>
      </c>
      <c r="N7" s="17">
        <v>4</v>
      </c>
      <c r="O7" s="110">
        <v>4</v>
      </c>
    </row>
    <row r="8" spans="1:15" ht="15" customHeight="1" x14ac:dyDescent="0.2">
      <c r="I8" s="109" t="s">
        <v>451</v>
      </c>
      <c r="J8" s="18" t="s">
        <v>666</v>
      </c>
      <c r="K8" s="19">
        <v>10</v>
      </c>
      <c r="L8" s="17">
        <v>15</v>
      </c>
      <c r="M8" s="17">
        <v>20</v>
      </c>
      <c r="N8" s="17">
        <v>25</v>
      </c>
      <c r="O8" s="110">
        <v>30</v>
      </c>
    </row>
    <row r="9" spans="1:15" ht="15" customHeight="1" x14ac:dyDescent="0.2">
      <c r="I9" s="109" t="s">
        <v>452</v>
      </c>
      <c r="J9" s="18" t="s">
        <v>668</v>
      </c>
      <c r="K9" s="19" t="s">
        <v>671</v>
      </c>
      <c r="L9" s="17" t="s">
        <v>680</v>
      </c>
      <c r="M9" s="17" t="s">
        <v>681</v>
      </c>
      <c r="N9" s="17" t="s">
        <v>682</v>
      </c>
      <c r="O9" s="110" t="s">
        <v>683</v>
      </c>
    </row>
    <row r="10" spans="1:15" ht="15" customHeight="1" thickBot="1" x14ac:dyDescent="0.25">
      <c r="I10" s="111" t="s">
        <v>453</v>
      </c>
      <c r="J10" s="112" t="s">
        <v>667</v>
      </c>
      <c r="K10" s="113">
        <v>100000</v>
      </c>
      <c r="L10" s="114">
        <v>200000</v>
      </c>
      <c r="M10" s="114">
        <v>400000</v>
      </c>
      <c r="N10" s="114">
        <v>800000</v>
      </c>
      <c r="O10" s="115">
        <v>1600000</v>
      </c>
    </row>
    <row r="11" spans="1:15" ht="38.25" customHeight="1" x14ac:dyDescent="0.25">
      <c r="B11" s="143" t="s">
        <v>608</v>
      </c>
      <c r="C11" s="144" t="s">
        <v>594</v>
      </c>
      <c r="D11" s="100"/>
      <c r="F11" s="15"/>
    </row>
    <row r="12" spans="1:15" ht="31.5" customHeight="1" thickBot="1" x14ac:dyDescent="0.3">
      <c r="B12" s="145">
        <f>AVERAGE(SUM(B4:F4))+ AVERAGE(B7:F7)</f>
        <v>0</v>
      </c>
      <c r="C12" s="146">
        <f>(SUM(B5:F5))</f>
        <v>0</v>
      </c>
      <c r="D12" s="101"/>
      <c r="F12" s="15"/>
      <c r="G12" s="15"/>
    </row>
    <row r="13" spans="1:15" ht="15" customHeight="1" x14ac:dyDescent="0.2">
      <c r="G13" s="15"/>
    </row>
    <row r="14" spans="1:15" ht="15" customHeight="1" x14ac:dyDescent="0.2">
      <c r="B14" s="15"/>
    </row>
    <row r="15" spans="1:15" s="15" customFormat="1" ht="15" customHeight="1" x14ac:dyDescent="0.2">
      <c r="C15"/>
      <c r="F15"/>
      <c r="G15"/>
      <c r="H15" s="11"/>
      <c r="I15"/>
      <c r="K15"/>
      <c r="M15"/>
      <c r="O15"/>
    </row>
    <row r="16" spans="1:15" s="15" customFormat="1" ht="15" customHeight="1" x14ac:dyDescent="0.2">
      <c r="B16"/>
      <c r="C16"/>
      <c r="F16"/>
      <c r="G16"/>
      <c r="H16" s="11"/>
      <c r="I16"/>
      <c r="K16"/>
      <c r="M16"/>
      <c r="O16"/>
    </row>
  </sheetData>
  <mergeCells count="1">
    <mergeCell ref="A1:O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74"/>
  <sheetViews>
    <sheetView showGridLines="0" rightToLeft="1" zoomScaleNormal="100" workbookViewId="0">
      <selection activeCell="D2" sqref="D2"/>
    </sheetView>
  </sheetViews>
  <sheetFormatPr defaultColWidth="29.625" defaultRowHeight="14.25" x14ac:dyDescent="0.2"/>
  <cols>
    <col min="1" max="1" width="13.625" style="11" customWidth="1"/>
    <col min="2" max="2" width="57.125" style="11" bestFit="1" customWidth="1"/>
    <col min="3" max="3" width="47.625" style="13" customWidth="1"/>
    <col min="4" max="16384" width="29.625" style="11"/>
  </cols>
  <sheetData>
    <row r="1" spans="1:9" ht="27.75" customHeight="1" x14ac:dyDescent="0.4">
      <c r="A1" s="217" t="s">
        <v>629</v>
      </c>
      <c r="B1" s="217"/>
      <c r="C1" s="217"/>
      <c r="D1" s="217"/>
      <c r="E1" s="217"/>
      <c r="F1" s="217"/>
    </row>
    <row r="2" spans="1:9" ht="15" thickBot="1" x14ac:dyDescent="0.25"/>
    <row r="3" spans="1:9" ht="31.5" x14ac:dyDescent="0.2">
      <c r="A3" s="168" t="s">
        <v>342</v>
      </c>
      <c r="B3" s="169" t="s">
        <v>344</v>
      </c>
      <c r="C3" s="170" t="s">
        <v>345</v>
      </c>
      <c r="D3" s="169" t="s">
        <v>560</v>
      </c>
      <c r="E3" s="171" t="s">
        <v>346</v>
      </c>
      <c r="F3" s="172" t="s">
        <v>472</v>
      </c>
    </row>
    <row r="4" spans="1:9" ht="30" x14ac:dyDescent="0.2">
      <c r="A4" s="173" t="s">
        <v>401</v>
      </c>
      <c r="B4" s="23" t="s">
        <v>402</v>
      </c>
      <c r="C4" s="27" t="s">
        <v>535</v>
      </c>
      <c r="D4" s="28">
        <v>5</v>
      </c>
      <c r="E4" s="29"/>
      <c r="F4" s="174">
        <f>D4*E4</f>
        <v>0</v>
      </c>
      <c r="G4" s="52"/>
      <c r="I4" s="51" t="s">
        <v>523</v>
      </c>
    </row>
    <row r="5" spans="1:9" ht="30" x14ac:dyDescent="0.2">
      <c r="A5" s="173" t="s">
        <v>401</v>
      </c>
      <c r="B5" s="23" t="s">
        <v>403</v>
      </c>
      <c r="C5" s="27" t="s">
        <v>535</v>
      </c>
      <c r="D5" s="28">
        <v>10</v>
      </c>
      <c r="E5" s="29"/>
      <c r="F5" s="174">
        <f t="shared" ref="F5:F68" si="0">D5*E5</f>
        <v>0</v>
      </c>
      <c r="G5" s="52"/>
    </row>
    <row r="6" spans="1:9" ht="60" x14ac:dyDescent="0.2">
      <c r="A6" s="175" t="s">
        <v>404</v>
      </c>
      <c r="B6" s="24" t="s">
        <v>474</v>
      </c>
      <c r="C6" s="27" t="s">
        <v>534</v>
      </c>
      <c r="D6" s="28">
        <v>3</v>
      </c>
      <c r="E6" s="29"/>
      <c r="F6" s="174">
        <f t="shared" si="0"/>
        <v>0</v>
      </c>
      <c r="G6" s="52"/>
    </row>
    <row r="7" spans="1:9" ht="60" x14ac:dyDescent="0.2">
      <c r="A7" s="175" t="s">
        <v>405</v>
      </c>
      <c r="B7" s="24" t="s">
        <v>473</v>
      </c>
      <c r="C7" s="27" t="s">
        <v>534</v>
      </c>
      <c r="D7" s="28">
        <v>3</v>
      </c>
      <c r="E7" s="29"/>
      <c r="F7" s="174">
        <f t="shared" si="0"/>
        <v>0</v>
      </c>
      <c r="G7" s="52"/>
    </row>
    <row r="8" spans="1:9" s="16" customFormat="1" ht="60" x14ac:dyDescent="0.2">
      <c r="A8" s="175" t="s">
        <v>471</v>
      </c>
      <c r="B8" s="24" t="s">
        <v>533</v>
      </c>
      <c r="C8" s="27" t="s">
        <v>534</v>
      </c>
      <c r="D8" s="25">
        <v>3</v>
      </c>
      <c r="E8" s="26"/>
      <c r="F8" s="174">
        <f t="shared" si="0"/>
        <v>0</v>
      </c>
      <c r="G8" s="52"/>
    </row>
    <row r="9" spans="1:9" ht="30" x14ac:dyDescent="0.2">
      <c r="A9" s="175" t="s">
        <v>406</v>
      </c>
      <c r="B9" s="24" t="s">
        <v>417</v>
      </c>
      <c r="C9" s="27" t="s">
        <v>536</v>
      </c>
      <c r="D9" s="54">
        <v>1</v>
      </c>
      <c r="E9" s="29"/>
      <c r="F9" s="174">
        <f t="shared" si="0"/>
        <v>0</v>
      </c>
    </row>
    <row r="10" spans="1:9" ht="30" x14ac:dyDescent="0.2">
      <c r="A10" s="176" t="s">
        <v>327</v>
      </c>
      <c r="B10" s="30" t="s">
        <v>347</v>
      </c>
      <c r="C10" s="31" t="s">
        <v>400</v>
      </c>
      <c r="D10" s="53">
        <v>3</v>
      </c>
      <c r="E10" s="32"/>
      <c r="F10" s="174">
        <f t="shared" si="0"/>
        <v>0</v>
      </c>
      <c r="G10" s="52"/>
      <c r="H10"/>
    </row>
    <row r="11" spans="1:9" ht="45" x14ac:dyDescent="0.2">
      <c r="A11" s="176" t="s">
        <v>327</v>
      </c>
      <c r="B11" s="30" t="s">
        <v>348</v>
      </c>
      <c r="C11" s="31" t="s">
        <v>495</v>
      </c>
      <c r="D11" s="53">
        <v>5</v>
      </c>
      <c r="E11" s="32"/>
      <c r="F11" s="174">
        <f t="shared" si="0"/>
        <v>0</v>
      </c>
      <c r="G11" s="52"/>
      <c r="H11"/>
    </row>
    <row r="12" spans="1:9" ht="45" x14ac:dyDescent="0.2">
      <c r="A12" s="176" t="s">
        <v>327</v>
      </c>
      <c r="B12" s="30" t="s">
        <v>349</v>
      </c>
      <c r="C12" s="31" t="s">
        <v>496</v>
      </c>
      <c r="D12" s="28">
        <v>5</v>
      </c>
      <c r="E12" s="32"/>
      <c r="F12" s="174">
        <f t="shared" si="0"/>
        <v>0</v>
      </c>
      <c r="G12" s="52"/>
      <c r="H12"/>
    </row>
    <row r="13" spans="1:9" ht="30" x14ac:dyDescent="0.2">
      <c r="A13" s="176" t="s">
        <v>327</v>
      </c>
      <c r="B13" s="30" t="s">
        <v>350</v>
      </c>
      <c r="C13" s="31" t="s">
        <v>497</v>
      </c>
      <c r="D13" s="28">
        <v>6</v>
      </c>
      <c r="E13" s="32"/>
      <c r="F13" s="174">
        <f t="shared" si="0"/>
        <v>0</v>
      </c>
      <c r="G13" s="52"/>
      <c r="H13"/>
    </row>
    <row r="14" spans="1:9" ht="30" x14ac:dyDescent="0.2">
      <c r="A14" s="176" t="s">
        <v>327</v>
      </c>
      <c r="B14" s="30" t="s">
        <v>351</v>
      </c>
      <c r="C14" s="31" t="s">
        <v>498</v>
      </c>
      <c r="D14" s="28">
        <v>8</v>
      </c>
      <c r="E14" s="32"/>
      <c r="F14" s="174">
        <f t="shared" si="0"/>
        <v>0</v>
      </c>
      <c r="G14" s="52"/>
      <c r="H14" s="6"/>
    </row>
    <row r="15" spans="1:9" ht="45" x14ac:dyDescent="0.2">
      <c r="A15" s="176" t="s">
        <v>327</v>
      </c>
      <c r="B15" s="30" t="s">
        <v>352</v>
      </c>
      <c r="C15" s="31" t="s">
        <v>499</v>
      </c>
      <c r="D15" s="28">
        <v>8</v>
      </c>
      <c r="E15" s="32"/>
      <c r="F15" s="174">
        <f t="shared" si="0"/>
        <v>0</v>
      </c>
      <c r="G15" s="52"/>
      <c r="H15"/>
    </row>
    <row r="16" spans="1:9" ht="45" x14ac:dyDescent="0.2">
      <c r="A16" s="176" t="s">
        <v>327</v>
      </c>
      <c r="B16" s="30" t="s">
        <v>353</v>
      </c>
      <c r="C16" s="31" t="s">
        <v>354</v>
      </c>
      <c r="D16" s="28">
        <v>4</v>
      </c>
      <c r="E16" s="32"/>
      <c r="F16" s="174">
        <f t="shared" si="0"/>
        <v>0</v>
      </c>
      <c r="G16" s="52"/>
      <c r="H16"/>
    </row>
    <row r="17" spans="1:9" ht="60" x14ac:dyDescent="0.2">
      <c r="A17" s="176" t="s">
        <v>327</v>
      </c>
      <c r="B17" s="30" t="s">
        <v>355</v>
      </c>
      <c r="C17" s="31" t="s">
        <v>500</v>
      </c>
      <c r="D17" s="28">
        <v>4</v>
      </c>
      <c r="E17" s="32"/>
      <c r="F17" s="174">
        <f t="shared" si="0"/>
        <v>0</v>
      </c>
      <c r="G17" s="52"/>
      <c r="H17"/>
      <c r="I17" s="52"/>
    </row>
    <row r="18" spans="1:9" ht="60" x14ac:dyDescent="0.2">
      <c r="A18" s="176" t="s">
        <v>327</v>
      </c>
      <c r="B18" s="30" t="s">
        <v>356</v>
      </c>
      <c r="C18" s="31" t="s">
        <v>501</v>
      </c>
      <c r="D18" s="28">
        <v>4</v>
      </c>
      <c r="E18" s="32"/>
      <c r="F18" s="174">
        <f t="shared" si="0"/>
        <v>0</v>
      </c>
      <c r="G18" s="52"/>
      <c r="H18"/>
      <c r="I18" s="51"/>
    </row>
    <row r="19" spans="1:9" ht="30" x14ac:dyDescent="0.2">
      <c r="A19" s="176" t="s">
        <v>327</v>
      </c>
      <c r="B19" s="30" t="s">
        <v>357</v>
      </c>
      <c r="C19" s="31" t="s">
        <v>358</v>
      </c>
      <c r="D19" s="28">
        <v>8</v>
      </c>
      <c r="E19" s="32"/>
      <c r="F19" s="174">
        <f t="shared" si="0"/>
        <v>0</v>
      </c>
      <c r="G19" s="52"/>
      <c r="H19"/>
    </row>
    <row r="20" spans="1:9" ht="45" x14ac:dyDescent="0.2">
      <c r="A20" s="176" t="s">
        <v>327</v>
      </c>
      <c r="B20" s="30" t="s">
        <v>359</v>
      </c>
      <c r="C20" s="31" t="s">
        <v>502</v>
      </c>
      <c r="D20" s="28">
        <v>8</v>
      </c>
      <c r="E20" s="32"/>
      <c r="F20" s="174">
        <f t="shared" si="0"/>
        <v>0</v>
      </c>
      <c r="G20" s="52"/>
      <c r="H20"/>
    </row>
    <row r="21" spans="1:9" ht="30" x14ac:dyDescent="0.2">
      <c r="A21" s="176" t="s">
        <v>327</v>
      </c>
      <c r="B21" s="30" t="s">
        <v>360</v>
      </c>
      <c r="C21" s="31" t="s">
        <v>361</v>
      </c>
      <c r="D21" s="28">
        <v>8</v>
      </c>
      <c r="E21" s="32"/>
      <c r="F21" s="174">
        <f t="shared" si="0"/>
        <v>0</v>
      </c>
      <c r="G21" s="52"/>
      <c r="H21"/>
    </row>
    <row r="22" spans="1:9" ht="30" x14ac:dyDescent="0.2">
      <c r="A22" s="176" t="s">
        <v>327</v>
      </c>
      <c r="B22" s="30" t="s">
        <v>362</v>
      </c>
      <c r="C22" s="31" t="s">
        <v>363</v>
      </c>
      <c r="D22" s="28">
        <v>1</v>
      </c>
      <c r="E22" s="32"/>
      <c r="F22" s="174">
        <f t="shared" si="0"/>
        <v>0</v>
      </c>
      <c r="G22" s="52"/>
      <c r="H22"/>
    </row>
    <row r="23" spans="1:9" ht="30" x14ac:dyDescent="0.2">
      <c r="A23" s="176" t="s">
        <v>327</v>
      </c>
      <c r="B23" s="30" t="s">
        <v>364</v>
      </c>
      <c r="C23" s="31" t="s">
        <v>503</v>
      </c>
      <c r="D23" s="28">
        <v>2</v>
      </c>
      <c r="E23" s="32"/>
      <c r="F23" s="174">
        <f t="shared" si="0"/>
        <v>0</v>
      </c>
      <c r="G23" s="52"/>
      <c r="H23"/>
    </row>
    <row r="24" spans="1:9" ht="45" x14ac:dyDescent="0.2">
      <c r="A24" s="176" t="s">
        <v>327</v>
      </c>
      <c r="B24" s="30" t="s">
        <v>365</v>
      </c>
      <c r="C24" s="31" t="s">
        <v>504</v>
      </c>
      <c r="D24" s="28">
        <v>2</v>
      </c>
      <c r="E24" s="32"/>
      <c r="F24" s="174">
        <f t="shared" si="0"/>
        <v>0</v>
      </c>
      <c r="G24" s="52"/>
      <c r="H24"/>
      <c r="I24" s="52"/>
    </row>
    <row r="25" spans="1:9" ht="30" x14ac:dyDescent="0.2">
      <c r="A25" s="176" t="s">
        <v>327</v>
      </c>
      <c r="B25" s="30" t="s">
        <v>505</v>
      </c>
      <c r="C25" s="31" t="s">
        <v>366</v>
      </c>
      <c r="D25" s="28">
        <v>10</v>
      </c>
      <c r="E25" s="32"/>
      <c r="F25" s="174">
        <f t="shared" si="0"/>
        <v>0</v>
      </c>
      <c r="G25" s="52"/>
      <c r="H25"/>
      <c r="I25" s="51"/>
    </row>
    <row r="26" spans="1:9" ht="45" x14ac:dyDescent="0.2">
      <c r="A26" s="176" t="s">
        <v>327</v>
      </c>
      <c r="B26" s="30" t="s">
        <v>506</v>
      </c>
      <c r="C26" s="31" t="s">
        <v>367</v>
      </c>
      <c r="D26" s="28">
        <v>15</v>
      </c>
      <c r="E26" s="32"/>
      <c r="F26" s="174">
        <f t="shared" si="0"/>
        <v>0</v>
      </c>
      <c r="G26" s="52"/>
      <c r="H26"/>
    </row>
    <row r="27" spans="1:9" ht="45" x14ac:dyDescent="0.2">
      <c r="A27" s="176" t="s">
        <v>327</v>
      </c>
      <c r="B27" s="30" t="s">
        <v>507</v>
      </c>
      <c r="C27" s="31" t="s">
        <v>368</v>
      </c>
      <c r="D27" s="28">
        <v>15</v>
      </c>
      <c r="E27" s="32"/>
      <c r="F27" s="174">
        <f t="shared" si="0"/>
        <v>0</v>
      </c>
      <c r="G27" s="52"/>
      <c r="H27"/>
    </row>
    <row r="28" spans="1:9" ht="45" x14ac:dyDescent="0.2">
      <c r="A28" s="176" t="s">
        <v>327</v>
      </c>
      <c r="B28" s="30" t="s">
        <v>508</v>
      </c>
      <c r="C28" s="31" t="s">
        <v>509</v>
      </c>
      <c r="D28" s="28">
        <v>10</v>
      </c>
      <c r="E28" s="32"/>
      <c r="F28" s="174">
        <f t="shared" si="0"/>
        <v>0</v>
      </c>
      <c r="G28" s="52"/>
      <c r="H28"/>
    </row>
    <row r="29" spans="1:9" ht="45" x14ac:dyDescent="0.2">
      <c r="A29" s="176" t="s">
        <v>327</v>
      </c>
      <c r="B29" s="30" t="s">
        <v>510</v>
      </c>
      <c r="C29" s="31" t="s">
        <v>511</v>
      </c>
      <c r="D29" s="28">
        <v>15</v>
      </c>
      <c r="E29" s="32"/>
      <c r="F29" s="174">
        <f t="shared" si="0"/>
        <v>0</v>
      </c>
      <c r="G29" s="52"/>
      <c r="H29"/>
    </row>
    <row r="30" spans="1:9" ht="60" x14ac:dyDescent="0.2">
      <c r="A30" s="176" t="s">
        <v>327</v>
      </c>
      <c r="B30" s="30" t="s">
        <v>512</v>
      </c>
      <c r="C30" s="31" t="s">
        <v>513</v>
      </c>
      <c r="D30" s="28">
        <v>15</v>
      </c>
      <c r="E30" s="32"/>
      <c r="F30" s="174">
        <f t="shared" si="0"/>
        <v>0</v>
      </c>
      <c r="G30" s="52"/>
      <c r="H30"/>
    </row>
    <row r="31" spans="1:9" ht="45" x14ac:dyDescent="0.2">
      <c r="A31" s="176" t="s">
        <v>327</v>
      </c>
      <c r="B31" s="30" t="s">
        <v>369</v>
      </c>
      <c r="C31" s="31" t="s">
        <v>370</v>
      </c>
      <c r="D31" s="28">
        <v>5</v>
      </c>
      <c r="E31" s="32"/>
      <c r="F31" s="174">
        <f t="shared" si="0"/>
        <v>0</v>
      </c>
      <c r="G31" s="52"/>
      <c r="H31"/>
    </row>
    <row r="32" spans="1:9" ht="30" x14ac:dyDescent="0.2">
      <c r="A32" s="176" t="s">
        <v>327</v>
      </c>
      <c r="B32" s="30" t="s">
        <v>371</v>
      </c>
      <c r="C32" s="31" t="s">
        <v>372</v>
      </c>
      <c r="D32" s="28">
        <v>10</v>
      </c>
      <c r="E32" s="32"/>
      <c r="F32" s="174">
        <f t="shared" si="0"/>
        <v>0</v>
      </c>
      <c r="G32" s="52"/>
      <c r="H32"/>
    </row>
    <row r="33" spans="1:8" ht="30" x14ac:dyDescent="0.2">
      <c r="A33" s="176" t="s">
        <v>327</v>
      </c>
      <c r="B33" s="30" t="s">
        <v>373</v>
      </c>
      <c r="C33" s="31" t="s">
        <v>374</v>
      </c>
      <c r="D33" s="28">
        <v>10</v>
      </c>
      <c r="E33" s="32"/>
      <c r="F33" s="174">
        <f t="shared" si="0"/>
        <v>0</v>
      </c>
      <c r="G33" s="52"/>
      <c r="H33"/>
    </row>
    <row r="34" spans="1:8" ht="30" x14ac:dyDescent="0.2">
      <c r="A34" s="176" t="s">
        <v>327</v>
      </c>
      <c r="B34" s="30" t="s">
        <v>375</v>
      </c>
      <c r="C34" s="31" t="s">
        <v>376</v>
      </c>
      <c r="D34" s="28">
        <v>5</v>
      </c>
      <c r="E34" s="32"/>
      <c r="F34" s="174">
        <f t="shared" si="0"/>
        <v>0</v>
      </c>
      <c r="G34" s="52"/>
      <c r="H34" s="6"/>
    </row>
    <row r="35" spans="1:8" ht="30" x14ac:dyDescent="0.2">
      <c r="A35" s="176" t="s">
        <v>327</v>
      </c>
      <c r="B35" s="30" t="s">
        <v>377</v>
      </c>
      <c r="C35" s="31" t="s">
        <v>378</v>
      </c>
      <c r="D35" s="28">
        <v>10</v>
      </c>
      <c r="E35" s="32"/>
      <c r="F35" s="174">
        <f t="shared" si="0"/>
        <v>0</v>
      </c>
      <c r="G35" s="52"/>
      <c r="H35"/>
    </row>
    <row r="36" spans="1:8" ht="30" x14ac:dyDescent="0.2">
      <c r="A36" s="176" t="s">
        <v>327</v>
      </c>
      <c r="B36" s="30" t="s">
        <v>379</v>
      </c>
      <c r="C36" s="31" t="s">
        <v>380</v>
      </c>
      <c r="D36" s="28">
        <v>10</v>
      </c>
      <c r="E36" s="32"/>
      <c r="F36" s="174">
        <f t="shared" si="0"/>
        <v>0</v>
      </c>
      <c r="G36" s="52"/>
      <c r="H36"/>
    </row>
    <row r="37" spans="1:8" ht="30" x14ac:dyDescent="0.2">
      <c r="A37" s="177" t="s">
        <v>327</v>
      </c>
      <c r="B37" s="55" t="s">
        <v>381</v>
      </c>
      <c r="C37" s="31" t="s">
        <v>561</v>
      </c>
      <c r="D37" s="41">
        <v>3</v>
      </c>
      <c r="E37" s="56"/>
      <c r="F37" s="174">
        <f t="shared" si="0"/>
        <v>0</v>
      </c>
      <c r="G37" s="52"/>
      <c r="H37"/>
    </row>
    <row r="38" spans="1:8" ht="30" x14ac:dyDescent="0.2">
      <c r="A38" s="177" t="s">
        <v>327</v>
      </c>
      <c r="B38" s="55" t="s">
        <v>382</v>
      </c>
      <c r="C38" s="31" t="s">
        <v>562</v>
      </c>
      <c r="D38" s="41">
        <v>5</v>
      </c>
      <c r="E38" s="56"/>
      <c r="F38" s="174">
        <f t="shared" si="0"/>
        <v>0</v>
      </c>
      <c r="G38" s="52"/>
      <c r="H38"/>
    </row>
    <row r="39" spans="1:8" ht="45" x14ac:dyDescent="0.2">
      <c r="A39" s="177" t="s">
        <v>327</v>
      </c>
      <c r="B39" s="55" t="s">
        <v>564</v>
      </c>
      <c r="C39" s="31" t="s">
        <v>563</v>
      </c>
      <c r="D39" s="41">
        <v>6</v>
      </c>
      <c r="E39" s="56"/>
      <c r="F39" s="174">
        <f t="shared" si="0"/>
        <v>0</v>
      </c>
      <c r="G39" s="52"/>
      <c r="H39"/>
    </row>
    <row r="40" spans="1:8" ht="45" x14ac:dyDescent="0.2">
      <c r="A40" s="177" t="s">
        <v>327</v>
      </c>
      <c r="B40" s="55" t="s">
        <v>565</v>
      </c>
      <c r="C40" s="31" t="s">
        <v>566</v>
      </c>
      <c r="D40" s="41">
        <v>10</v>
      </c>
      <c r="E40" s="56"/>
      <c r="F40" s="174">
        <f t="shared" si="0"/>
        <v>0</v>
      </c>
      <c r="G40" s="52"/>
      <c r="H40"/>
    </row>
    <row r="41" spans="1:8" ht="30" x14ac:dyDescent="0.2">
      <c r="A41" s="177" t="s">
        <v>327</v>
      </c>
      <c r="B41" s="55" t="s">
        <v>385</v>
      </c>
      <c r="C41" s="31" t="s">
        <v>386</v>
      </c>
      <c r="D41" s="41">
        <v>5</v>
      </c>
      <c r="E41" s="56"/>
      <c r="F41" s="174">
        <f t="shared" si="0"/>
        <v>0</v>
      </c>
      <c r="G41" s="52"/>
      <c r="H41"/>
    </row>
    <row r="42" spans="1:8" ht="45" x14ac:dyDescent="0.2">
      <c r="A42" s="177" t="s">
        <v>327</v>
      </c>
      <c r="B42" s="55" t="s">
        <v>387</v>
      </c>
      <c r="C42" s="31" t="s">
        <v>388</v>
      </c>
      <c r="D42" s="41">
        <v>5</v>
      </c>
      <c r="E42" s="56"/>
      <c r="F42" s="174">
        <f t="shared" si="0"/>
        <v>0</v>
      </c>
      <c r="G42" s="52"/>
      <c r="H42"/>
    </row>
    <row r="43" spans="1:8" ht="60" x14ac:dyDescent="0.2">
      <c r="A43" s="177" t="s">
        <v>327</v>
      </c>
      <c r="B43" s="55" t="s">
        <v>389</v>
      </c>
      <c r="C43" s="31" t="s">
        <v>390</v>
      </c>
      <c r="D43" s="41">
        <v>3</v>
      </c>
      <c r="E43" s="56"/>
      <c r="F43" s="174">
        <f t="shared" si="0"/>
        <v>0</v>
      </c>
      <c r="G43" s="52"/>
      <c r="H43"/>
    </row>
    <row r="44" spans="1:8" ht="30" x14ac:dyDescent="0.2">
      <c r="A44" s="177" t="s">
        <v>327</v>
      </c>
      <c r="B44" s="55" t="s">
        <v>391</v>
      </c>
      <c r="C44" s="31" t="s">
        <v>392</v>
      </c>
      <c r="D44" s="41">
        <v>5</v>
      </c>
      <c r="E44" s="56"/>
      <c r="F44" s="174">
        <f t="shared" si="0"/>
        <v>0</v>
      </c>
      <c r="G44" s="52"/>
      <c r="H44"/>
    </row>
    <row r="45" spans="1:8" ht="30" x14ac:dyDescent="0.2">
      <c r="A45" s="177" t="s">
        <v>327</v>
      </c>
      <c r="B45" s="55" t="s">
        <v>393</v>
      </c>
      <c r="C45" s="31" t="s">
        <v>394</v>
      </c>
      <c r="D45" s="41">
        <v>5</v>
      </c>
      <c r="E45" s="56"/>
      <c r="F45" s="174">
        <f t="shared" si="0"/>
        <v>0</v>
      </c>
      <c r="G45" s="52"/>
      <c r="H45"/>
    </row>
    <row r="46" spans="1:8" ht="30" x14ac:dyDescent="0.2">
      <c r="A46" s="177" t="s">
        <v>327</v>
      </c>
      <c r="B46" s="55" t="s">
        <v>395</v>
      </c>
      <c r="C46" s="31" t="s">
        <v>425</v>
      </c>
      <c r="D46" s="41">
        <v>3</v>
      </c>
      <c r="E46" s="56"/>
      <c r="F46" s="174">
        <f t="shared" si="0"/>
        <v>0</v>
      </c>
      <c r="G46" s="52"/>
      <c r="H46"/>
    </row>
    <row r="47" spans="1:8" ht="30" x14ac:dyDescent="0.2">
      <c r="A47" s="177" t="s">
        <v>327</v>
      </c>
      <c r="B47" s="55" t="s">
        <v>396</v>
      </c>
      <c r="C47" s="31" t="s">
        <v>397</v>
      </c>
      <c r="D47" s="41">
        <v>5</v>
      </c>
      <c r="E47" s="56"/>
      <c r="F47" s="174">
        <f t="shared" si="0"/>
        <v>0</v>
      </c>
      <c r="G47" s="52"/>
      <c r="H47"/>
    </row>
    <row r="48" spans="1:8" ht="30" x14ac:dyDescent="0.2">
      <c r="A48" s="177" t="s">
        <v>327</v>
      </c>
      <c r="B48" s="55" t="s">
        <v>398</v>
      </c>
      <c r="C48" s="31" t="s">
        <v>423</v>
      </c>
      <c r="D48" s="41">
        <v>3</v>
      </c>
      <c r="E48" s="56"/>
      <c r="F48" s="174">
        <f t="shared" si="0"/>
        <v>0</v>
      </c>
      <c r="G48" s="52"/>
      <c r="H48"/>
    </row>
    <row r="49" spans="1:8" ht="30" x14ac:dyDescent="0.2">
      <c r="A49" s="177" t="s">
        <v>327</v>
      </c>
      <c r="B49" s="55" t="s">
        <v>399</v>
      </c>
      <c r="C49" s="31" t="s">
        <v>424</v>
      </c>
      <c r="D49" s="41">
        <v>3</v>
      </c>
      <c r="E49" s="56"/>
      <c r="F49" s="174">
        <f t="shared" si="0"/>
        <v>0</v>
      </c>
      <c r="G49" s="52"/>
      <c r="H49"/>
    </row>
    <row r="50" spans="1:8" ht="60" x14ac:dyDescent="0.2">
      <c r="A50" s="178" t="s">
        <v>549</v>
      </c>
      <c r="B50" s="31" t="s">
        <v>554</v>
      </c>
      <c r="C50" s="27" t="s">
        <v>540</v>
      </c>
      <c r="D50" s="41">
        <v>1</v>
      </c>
      <c r="E50" s="26"/>
      <c r="F50" s="174">
        <f t="shared" si="0"/>
        <v>0</v>
      </c>
      <c r="H50"/>
    </row>
    <row r="51" spans="1:8" ht="60" x14ac:dyDescent="0.2">
      <c r="A51" s="178" t="s">
        <v>549</v>
      </c>
      <c r="B51" s="31" t="s">
        <v>554</v>
      </c>
      <c r="C51" s="27" t="s">
        <v>539</v>
      </c>
      <c r="D51" s="41">
        <v>1</v>
      </c>
      <c r="E51" s="29"/>
      <c r="F51" s="174">
        <f t="shared" si="0"/>
        <v>0</v>
      </c>
      <c r="H51"/>
    </row>
    <row r="52" spans="1:8" ht="30" x14ac:dyDescent="0.2">
      <c r="A52" s="178" t="s">
        <v>549</v>
      </c>
      <c r="B52" s="31" t="s">
        <v>555</v>
      </c>
      <c r="C52" s="27" t="s">
        <v>537</v>
      </c>
      <c r="D52" s="41">
        <v>5</v>
      </c>
      <c r="E52" s="32"/>
      <c r="F52" s="174">
        <f t="shared" si="0"/>
        <v>0</v>
      </c>
      <c r="H52"/>
    </row>
    <row r="53" spans="1:8" ht="60" x14ac:dyDescent="0.2">
      <c r="A53" s="178" t="s">
        <v>549</v>
      </c>
      <c r="B53" s="31" t="s">
        <v>556</v>
      </c>
      <c r="C53" s="27" t="s">
        <v>538</v>
      </c>
      <c r="D53" s="41">
        <v>1</v>
      </c>
      <c r="E53" s="29"/>
      <c r="F53" s="174">
        <f t="shared" si="0"/>
        <v>0</v>
      </c>
      <c r="H53"/>
    </row>
    <row r="54" spans="1:8" ht="60" x14ac:dyDescent="0.2">
      <c r="A54" s="178" t="s">
        <v>549</v>
      </c>
      <c r="B54" s="31" t="s">
        <v>556</v>
      </c>
      <c r="C54" s="27" t="s">
        <v>541</v>
      </c>
      <c r="D54" s="41">
        <v>1</v>
      </c>
      <c r="E54" s="26"/>
      <c r="F54" s="174">
        <f t="shared" si="0"/>
        <v>0</v>
      </c>
      <c r="H54"/>
    </row>
    <row r="55" spans="1:8" ht="30" x14ac:dyDescent="0.2">
      <c r="A55" s="178" t="s">
        <v>549</v>
      </c>
      <c r="B55" s="31" t="s">
        <v>557</v>
      </c>
      <c r="C55" s="27" t="s">
        <v>542</v>
      </c>
      <c r="D55" s="41">
        <v>5</v>
      </c>
      <c r="E55" s="29"/>
      <c r="F55" s="174">
        <f t="shared" si="0"/>
        <v>0</v>
      </c>
      <c r="H55"/>
    </row>
    <row r="56" spans="1:8" ht="60" x14ac:dyDescent="0.2">
      <c r="A56" s="178" t="s">
        <v>549</v>
      </c>
      <c r="B56" s="31" t="s">
        <v>558</v>
      </c>
      <c r="C56" s="27" t="s">
        <v>538</v>
      </c>
      <c r="D56" s="41">
        <v>2</v>
      </c>
      <c r="E56" s="32"/>
      <c r="F56" s="174">
        <f t="shared" si="0"/>
        <v>0</v>
      </c>
      <c r="H56"/>
    </row>
    <row r="57" spans="1:8" ht="60" x14ac:dyDescent="0.2">
      <c r="A57" s="178" t="s">
        <v>549</v>
      </c>
      <c r="B57" s="31" t="s">
        <v>558</v>
      </c>
      <c r="C57" s="27" t="s">
        <v>543</v>
      </c>
      <c r="D57" s="41">
        <v>2</v>
      </c>
      <c r="E57" s="29"/>
      <c r="F57" s="174">
        <f t="shared" si="0"/>
        <v>0</v>
      </c>
      <c r="H57"/>
    </row>
    <row r="58" spans="1:8" ht="45" x14ac:dyDescent="0.2">
      <c r="A58" s="178" t="s">
        <v>549</v>
      </c>
      <c r="B58" s="31" t="s">
        <v>525</v>
      </c>
      <c r="C58" s="27" t="s">
        <v>530</v>
      </c>
      <c r="D58" s="41">
        <v>3</v>
      </c>
      <c r="E58" s="26"/>
      <c r="F58" s="174">
        <f t="shared" si="0"/>
        <v>0</v>
      </c>
      <c r="H58"/>
    </row>
    <row r="59" spans="1:8" ht="45" x14ac:dyDescent="0.2">
      <c r="A59" s="178" t="s">
        <v>549</v>
      </c>
      <c r="B59" s="31" t="s">
        <v>526</v>
      </c>
      <c r="C59" s="27" t="s">
        <v>530</v>
      </c>
      <c r="D59" s="41">
        <v>20</v>
      </c>
      <c r="E59" s="29"/>
      <c r="F59" s="174">
        <f t="shared" si="0"/>
        <v>0</v>
      </c>
      <c r="H59"/>
    </row>
    <row r="60" spans="1:8" ht="45" x14ac:dyDescent="0.2">
      <c r="A60" s="178" t="s">
        <v>549</v>
      </c>
      <c r="B60" s="31" t="s">
        <v>527</v>
      </c>
      <c r="C60" s="27" t="s">
        <v>529</v>
      </c>
      <c r="D60" s="41">
        <v>30</v>
      </c>
      <c r="E60" s="32"/>
      <c r="F60" s="174">
        <f t="shared" si="0"/>
        <v>0</v>
      </c>
      <c r="H60"/>
    </row>
    <row r="61" spans="1:8" ht="45" x14ac:dyDescent="0.2">
      <c r="A61" s="178" t="s">
        <v>549</v>
      </c>
      <c r="B61" s="31" t="s">
        <v>528</v>
      </c>
      <c r="C61" s="27" t="s">
        <v>529</v>
      </c>
      <c r="D61" s="41">
        <v>150</v>
      </c>
      <c r="E61" s="29"/>
      <c r="F61" s="174">
        <f t="shared" si="0"/>
        <v>0</v>
      </c>
      <c r="H61"/>
    </row>
    <row r="62" spans="1:8" ht="30" x14ac:dyDescent="0.2">
      <c r="A62" s="178" t="s">
        <v>549</v>
      </c>
      <c r="B62" s="55" t="s">
        <v>383</v>
      </c>
      <c r="C62" s="31" t="s">
        <v>544</v>
      </c>
      <c r="D62" s="41">
        <v>500</v>
      </c>
      <c r="E62" s="26"/>
      <c r="F62" s="174">
        <f t="shared" si="0"/>
        <v>0</v>
      </c>
      <c r="G62" s="52"/>
      <c r="H62"/>
    </row>
    <row r="63" spans="1:8" ht="30" x14ac:dyDescent="0.2">
      <c r="A63" s="178" t="s">
        <v>549</v>
      </c>
      <c r="B63" s="55" t="s">
        <v>384</v>
      </c>
      <c r="C63" s="31" t="s">
        <v>545</v>
      </c>
      <c r="D63" s="41">
        <v>300</v>
      </c>
      <c r="E63" s="29"/>
      <c r="F63" s="174">
        <f t="shared" si="0"/>
        <v>0</v>
      </c>
      <c r="G63" s="52"/>
      <c r="H63"/>
    </row>
    <row r="64" spans="1:8" ht="30" x14ac:dyDescent="0.2">
      <c r="A64" s="178" t="s">
        <v>549</v>
      </c>
      <c r="B64" s="41" t="s">
        <v>416</v>
      </c>
      <c r="C64" s="31" t="s">
        <v>546</v>
      </c>
      <c r="D64" s="41">
        <v>100</v>
      </c>
      <c r="E64" s="32"/>
      <c r="F64" s="174">
        <f t="shared" si="0"/>
        <v>0</v>
      </c>
      <c r="H64"/>
    </row>
    <row r="65" spans="1:9" ht="15" x14ac:dyDescent="0.2">
      <c r="A65" s="178" t="s">
        <v>549</v>
      </c>
      <c r="B65" s="31" t="s">
        <v>548</v>
      </c>
      <c r="C65" s="27" t="s">
        <v>547</v>
      </c>
      <c r="D65" s="41">
        <v>200</v>
      </c>
      <c r="E65" s="29"/>
      <c r="F65" s="174">
        <f t="shared" si="0"/>
        <v>0</v>
      </c>
      <c r="H65"/>
    </row>
    <row r="66" spans="1:9" ht="30" x14ac:dyDescent="0.2">
      <c r="A66" s="178" t="s">
        <v>549</v>
      </c>
      <c r="B66" s="24" t="s">
        <v>418</v>
      </c>
      <c r="C66" s="27" t="s">
        <v>420</v>
      </c>
      <c r="D66" s="57">
        <v>200</v>
      </c>
      <c r="E66" s="26"/>
      <c r="F66" s="174">
        <f t="shared" si="0"/>
        <v>0</v>
      </c>
    </row>
    <row r="67" spans="1:9" ht="30" x14ac:dyDescent="0.2">
      <c r="A67" s="178" t="s">
        <v>549</v>
      </c>
      <c r="B67" s="24" t="s">
        <v>418</v>
      </c>
      <c r="C67" s="27" t="s">
        <v>421</v>
      </c>
      <c r="D67" s="57">
        <v>100</v>
      </c>
      <c r="E67" s="29"/>
      <c r="F67" s="174">
        <f t="shared" si="0"/>
        <v>0</v>
      </c>
      <c r="I67" s="51" t="s">
        <v>524</v>
      </c>
    </row>
    <row r="68" spans="1:9" ht="30" x14ac:dyDescent="0.2">
      <c r="A68" s="178" t="s">
        <v>549</v>
      </c>
      <c r="B68" s="24" t="s">
        <v>419</v>
      </c>
      <c r="C68" s="27" t="s">
        <v>422</v>
      </c>
      <c r="D68" s="57">
        <v>2</v>
      </c>
      <c r="E68" s="32"/>
      <c r="F68" s="174">
        <f t="shared" si="0"/>
        <v>0</v>
      </c>
    </row>
    <row r="69" spans="1:9" ht="30" x14ac:dyDescent="0.2">
      <c r="A69" s="179" t="s">
        <v>553</v>
      </c>
      <c r="B69" s="31" t="s">
        <v>531</v>
      </c>
      <c r="C69" s="27" t="s">
        <v>559</v>
      </c>
      <c r="D69" s="41">
        <v>20</v>
      </c>
      <c r="E69" s="29"/>
      <c r="F69" s="174">
        <f t="shared" ref="F69:F73" si="1">D69*E69</f>
        <v>0</v>
      </c>
      <c r="H69"/>
    </row>
    <row r="70" spans="1:9" ht="30" x14ac:dyDescent="0.2">
      <c r="A70" s="179" t="s">
        <v>553</v>
      </c>
      <c r="B70" s="31" t="s">
        <v>532</v>
      </c>
      <c r="C70" s="27" t="s">
        <v>559</v>
      </c>
      <c r="D70" s="41">
        <v>2</v>
      </c>
      <c r="E70" s="26"/>
      <c r="F70" s="174">
        <f t="shared" si="1"/>
        <v>0</v>
      </c>
      <c r="H70"/>
    </row>
    <row r="71" spans="1:9" ht="30" x14ac:dyDescent="0.2">
      <c r="A71" s="179" t="s">
        <v>553</v>
      </c>
      <c r="B71" s="31" t="s">
        <v>550</v>
      </c>
      <c r="C71" s="27" t="s">
        <v>559</v>
      </c>
      <c r="D71" s="41">
        <v>30</v>
      </c>
      <c r="E71" s="29"/>
      <c r="F71" s="174">
        <f t="shared" si="1"/>
        <v>0</v>
      </c>
      <c r="H71"/>
    </row>
    <row r="72" spans="1:9" ht="30" x14ac:dyDescent="0.2">
      <c r="A72" s="179" t="s">
        <v>553</v>
      </c>
      <c r="B72" s="31" t="s">
        <v>551</v>
      </c>
      <c r="C72" s="27" t="s">
        <v>559</v>
      </c>
      <c r="D72" s="41">
        <v>150</v>
      </c>
      <c r="E72" s="32"/>
      <c r="F72" s="174">
        <f t="shared" si="1"/>
        <v>0</v>
      </c>
      <c r="H72"/>
    </row>
    <row r="73" spans="1:9" ht="30" x14ac:dyDescent="0.2">
      <c r="A73" s="179" t="s">
        <v>553</v>
      </c>
      <c r="B73" s="31" t="s">
        <v>552</v>
      </c>
      <c r="C73" s="27" t="s">
        <v>559</v>
      </c>
      <c r="D73" s="41">
        <v>2</v>
      </c>
      <c r="E73" s="29"/>
      <c r="F73" s="174">
        <f t="shared" si="1"/>
        <v>0</v>
      </c>
      <c r="H73"/>
    </row>
    <row r="74" spans="1:9" ht="18.75" thickBot="1" x14ac:dyDescent="0.3">
      <c r="A74" s="215" t="s">
        <v>475</v>
      </c>
      <c r="B74" s="216"/>
      <c r="C74" s="216"/>
      <c r="D74" s="216"/>
      <c r="E74" s="216"/>
      <c r="F74" s="180">
        <f>SUM(F4:F73)</f>
        <v>0</v>
      </c>
      <c r="H74"/>
    </row>
  </sheetData>
  <mergeCells count="2">
    <mergeCell ref="A74:E74"/>
    <mergeCell ref="A1:F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21"/>
  <sheetViews>
    <sheetView showGridLines="0" rightToLeft="1" zoomScaleNormal="100" workbookViewId="0">
      <selection activeCell="E4" sqref="E4"/>
    </sheetView>
  </sheetViews>
  <sheetFormatPr defaultColWidth="9" defaultRowHeight="14.25" x14ac:dyDescent="0.2"/>
  <cols>
    <col min="1" max="1" width="7.625" style="14" customWidth="1"/>
    <col min="2" max="2" width="21.5" style="14" customWidth="1"/>
    <col min="3" max="3" width="12.25" style="14" bestFit="1" customWidth="1"/>
    <col min="4" max="4" width="20.625" style="14" customWidth="1"/>
    <col min="5" max="7" width="21.25" style="14" customWidth="1"/>
    <col min="8" max="9" width="9" style="14"/>
    <col min="10" max="10" width="10" style="14" bestFit="1" customWidth="1"/>
    <col min="11" max="16384" width="9" style="14"/>
  </cols>
  <sheetData>
    <row r="1" spans="1:10" ht="27.75" customHeight="1" x14ac:dyDescent="0.4">
      <c r="A1" s="217" t="s">
        <v>630</v>
      </c>
      <c r="B1" s="217"/>
      <c r="C1" s="217"/>
      <c r="D1" s="217"/>
      <c r="E1" s="217"/>
      <c r="F1" s="217"/>
      <c r="G1" s="217"/>
    </row>
    <row r="2" spans="1:10" ht="15" thickBot="1" x14ac:dyDescent="0.25"/>
    <row r="3" spans="1:10" ht="47.25" x14ac:dyDescent="0.2">
      <c r="A3" s="158" t="s">
        <v>331</v>
      </c>
      <c r="B3" s="159" t="s">
        <v>332</v>
      </c>
      <c r="C3" s="159" t="s">
        <v>476</v>
      </c>
      <c r="D3" s="192" t="s">
        <v>619</v>
      </c>
      <c r="E3" s="160" t="s">
        <v>333</v>
      </c>
      <c r="F3" s="160" t="s">
        <v>686</v>
      </c>
      <c r="G3" s="161" t="s">
        <v>605</v>
      </c>
    </row>
    <row r="4" spans="1:10" ht="15" x14ac:dyDescent="0.2">
      <c r="A4" s="162">
        <v>1</v>
      </c>
      <c r="B4" s="37" t="s">
        <v>490</v>
      </c>
      <c r="C4" s="38">
        <v>367</v>
      </c>
      <c r="D4" s="39"/>
      <c r="E4" s="40">
        <f t="shared" ref="E4:E10" si="0">C4*(1-D4)</f>
        <v>367</v>
      </c>
      <c r="F4" s="74">
        <v>0.09</v>
      </c>
      <c r="G4" s="163">
        <f>F4*E4</f>
        <v>33.03</v>
      </c>
    </row>
    <row r="5" spans="1:10" ht="15" x14ac:dyDescent="0.2">
      <c r="A5" s="162">
        <v>2</v>
      </c>
      <c r="B5" s="37" t="s">
        <v>491</v>
      </c>
      <c r="C5" s="38">
        <v>395</v>
      </c>
      <c r="D5" s="39">
        <f>D4</f>
        <v>0</v>
      </c>
      <c r="E5" s="40">
        <f t="shared" si="0"/>
        <v>395</v>
      </c>
      <c r="F5" s="74">
        <v>0.05</v>
      </c>
      <c r="G5" s="163">
        <f t="shared" ref="G5:G18" si="1">F5*E5</f>
        <v>19.75</v>
      </c>
    </row>
    <row r="6" spans="1:10" ht="15" x14ac:dyDescent="0.2">
      <c r="A6" s="162">
        <v>3</v>
      </c>
      <c r="B6" s="37" t="s">
        <v>492</v>
      </c>
      <c r="C6" s="38">
        <v>401</v>
      </c>
      <c r="D6" s="39">
        <f t="shared" ref="D6:D18" si="2">D5</f>
        <v>0</v>
      </c>
      <c r="E6" s="40">
        <f t="shared" si="0"/>
        <v>401</v>
      </c>
      <c r="F6" s="74">
        <v>0.08</v>
      </c>
      <c r="G6" s="163">
        <f t="shared" si="1"/>
        <v>32.08</v>
      </c>
    </row>
    <row r="7" spans="1:10" ht="15" x14ac:dyDescent="0.2">
      <c r="A7" s="162">
        <v>4</v>
      </c>
      <c r="B7" s="37" t="s">
        <v>493</v>
      </c>
      <c r="C7" s="38">
        <v>333</v>
      </c>
      <c r="D7" s="39">
        <f t="shared" si="2"/>
        <v>0</v>
      </c>
      <c r="E7" s="40">
        <f t="shared" si="0"/>
        <v>333</v>
      </c>
      <c r="F7" s="74">
        <v>0.03</v>
      </c>
      <c r="G7" s="163">
        <f t="shared" si="1"/>
        <v>9.99</v>
      </c>
    </row>
    <row r="8" spans="1:10" s="42" customFormat="1" ht="15" x14ac:dyDescent="0.2">
      <c r="A8" s="162">
        <v>5</v>
      </c>
      <c r="B8" s="37" t="s">
        <v>494</v>
      </c>
      <c r="C8" s="38">
        <v>450</v>
      </c>
      <c r="D8" s="39">
        <f t="shared" si="2"/>
        <v>0</v>
      </c>
      <c r="E8" s="40">
        <f t="shared" si="0"/>
        <v>450</v>
      </c>
      <c r="F8" s="74">
        <v>0.08</v>
      </c>
      <c r="G8" s="163">
        <f t="shared" si="1"/>
        <v>36</v>
      </c>
    </row>
    <row r="9" spans="1:10" ht="15" x14ac:dyDescent="0.2">
      <c r="A9" s="162">
        <v>6</v>
      </c>
      <c r="B9" s="37" t="s">
        <v>339</v>
      </c>
      <c r="C9" s="38">
        <v>380</v>
      </c>
      <c r="D9" s="39">
        <f t="shared" si="2"/>
        <v>0</v>
      </c>
      <c r="E9" s="40">
        <f t="shared" si="0"/>
        <v>380</v>
      </c>
      <c r="F9" s="74">
        <v>0.08</v>
      </c>
      <c r="G9" s="163">
        <f t="shared" si="1"/>
        <v>30.400000000000002</v>
      </c>
    </row>
    <row r="10" spans="1:10" ht="15" x14ac:dyDescent="0.2">
      <c r="A10" s="162">
        <v>7</v>
      </c>
      <c r="B10" s="37" t="s">
        <v>431</v>
      </c>
      <c r="C10" s="38">
        <v>372</v>
      </c>
      <c r="D10" s="39">
        <f t="shared" si="2"/>
        <v>0</v>
      </c>
      <c r="E10" s="40">
        <f t="shared" si="0"/>
        <v>372</v>
      </c>
      <c r="F10" s="74">
        <v>0.1</v>
      </c>
      <c r="G10" s="163">
        <f t="shared" si="1"/>
        <v>37.200000000000003</v>
      </c>
    </row>
    <row r="11" spans="1:10" s="42" customFormat="1" ht="15" x14ac:dyDescent="0.2">
      <c r="A11" s="162">
        <v>8</v>
      </c>
      <c r="B11" s="37" t="s">
        <v>338</v>
      </c>
      <c r="C11" s="38">
        <v>210</v>
      </c>
      <c r="D11" s="39">
        <f t="shared" si="2"/>
        <v>0</v>
      </c>
      <c r="E11" s="40">
        <f t="shared" ref="E11:E18" si="3">C11*(1-D11)</f>
        <v>210</v>
      </c>
      <c r="F11" s="74">
        <v>0.03</v>
      </c>
      <c r="G11" s="163">
        <f t="shared" si="1"/>
        <v>6.3</v>
      </c>
    </row>
    <row r="12" spans="1:10" ht="15" x14ac:dyDescent="0.2">
      <c r="A12" s="162">
        <v>9</v>
      </c>
      <c r="B12" s="37" t="s">
        <v>334</v>
      </c>
      <c r="C12" s="38">
        <v>255</v>
      </c>
      <c r="D12" s="39">
        <f t="shared" si="2"/>
        <v>0</v>
      </c>
      <c r="E12" s="40">
        <f t="shared" si="3"/>
        <v>255</v>
      </c>
      <c r="F12" s="74">
        <v>7.0000000000000007E-2</v>
      </c>
      <c r="G12" s="163">
        <f t="shared" si="1"/>
        <v>17.850000000000001</v>
      </c>
    </row>
    <row r="13" spans="1:10" s="42" customFormat="1" ht="30" x14ac:dyDescent="0.2">
      <c r="A13" s="162">
        <v>10</v>
      </c>
      <c r="B13" s="37" t="s">
        <v>489</v>
      </c>
      <c r="C13" s="38">
        <v>300</v>
      </c>
      <c r="D13" s="39">
        <f t="shared" si="2"/>
        <v>0</v>
      </c>
      <c r="E13" s="40">
        <f t="shared" si="3"/>
        <v>300</v>
      </c>
      <c r="F13" s="74">
        <v>0.03</v>
      </c>
      <c r="G13" s="163">
        <f t="shared" si="1"/>
        <v>9</v>
      </c>
    </row>
    <row r="14" spans="1:10" ht="15" x14ac:dyDescent="0.2">
      <c r="A14" s="162">
        <v>11</v>
      </c>
      <c r="B14" s="37" t="s">
        <v>335</v>
      </c>
      <c r="C14" s="38">
        <v>300</v>
      </c>
      <c r="D14" s="39">
        <f t="shared" si="2"/>
        <v>0</v>
      </c>
      <c r="E14" s="40">
        <f t="shared" si="3"/>
        <v>300</v>
      </c>
      <c r="F14" s="74">
        <v>0.1</v>
      </c>
      <c r="G14" s="163">
        <f t="shared" si="1"/>
        <v>30</v>
      </c>
    </row>
    <row r="15" spans="1:10" ht="30" x14ac:dyDescent="0.2">
      <c r="A15" s="162">
        <v>12</v>
      </c>
      <c r="B15" s="37" t="s">
        <v>337</v>
      </c>
      <c r="C15" s="38">
        <v>311</v>
      </c>
      <c r="D15" s="39">
        <f t="shared" si="2"/>
        <v>0</v>
      </c>
      <c r="E15" s="40">
        <f t="shared" si="3"/>
        <v>311</v>
      </c>
      <c r="F15" s="74">
        <v>0.08</v>
      </c>
      <c r="G15" s="163">
        <f t="shared" si="1"/>
        <v>24.88</v>
      </c>
    </row>
    <row r="16" spans="1:10" ht="15" x14ac:dyDescent="0.2">
      <c r="A16" s="162">
        <v>13</v>
      </c>
      <c r="B16" s="37" t="s">
        <v>340</v>
      </c>
      <c r="C16" s="38">
        <v>357</v>
      </c>
      <c r="D16" s="39">
        <f t="shared" si="2"/>
        <v>0</v>
      </c>
      <c r="E16" s="40">
        <f t="shared" si="3"/>
        <v>357</v>
      </c>
      <c r="F16" s="74">
        <v>0.08</v>
      </c>
      <c r="G16" s="163">
        <f t="shared" si="1"/>
        <v>28.560000000000002</v>
      </c>
      <c r="J16" s="43"/>
    </row>
    <row r="17" spans="1:7" ht="15" x14ac:dyDescent="0.2">
      <c r="A17" s="162">
        <v>14</v>
      </c>
      <c r="B17" s="37" t="s">
        <v>336</v>
      </c>
      <c r="C17" s="38">
        <v>230</v>
      </c>
      <c r="D17" s="39">
        <f t="shared" si="2"/>
        <v>0</v>
      </c>
      <c r="E17" s="40">
        <f>C17*(1-D17)</f>
        <v>230</v>
      </c>
      <c r="F17" s="74">
        <v>7.0000000000000007E-2</v>
      </c>
      <c r="G17" s="163">
        <f t="shared" si="1"/>
        <v>16.100000000000001</v>
      </c>
    </row>
    <row r="18" spans="1:7" ht="30" x14ac:dyDescent="0.2">
      <c r="A18" s="162">
        <v>15</v>
      </c>
      <c r="B18" s="37" t="s">
        <v>341</v>
      </c>
      <c r="C18" s="38">
        <v>215</v>
      </c>
      <c r="D18" s="39">
        <f t="shared" si="2"/>
        <v>0</v>
      </c>
      <c r="E18" s="40">
        <f t="shared" si="3"/>
        <v>215</v>
      </c>
      <c r="F18" s="74">
        <v>0.03</v>
      </c>
      <c r="G18" s="163">
        <f t="shared" si="1"/>
        <v>6.45</v>
      </c>
    </row>
    <row r="19" spans="1:7" ht="38.25" customHeight="1" x14ac:dyDescent="0.2">
      <c r="A19" s="218" t="s">
        <v>477</v>
      </c>
      <c r="B19" s="219"/>
      <c r="C19" s="219"/>
      <c r="D19" s="219"/>
      <c r="E19" s="220"/>
      <c r="F19" s="75">
        <f>SUM(F4:F18)</f>
        <v>1</v>
      </c>
      <c r="G19" s="164">
        <f>SUM(G4:G18)</f>
        <v>337.59000000000003</v>
      </c>
    </row>
    <row r="20" spans="1:7" ht="15.75" customHeight="1" x14ac:dyDescent="0.2">
      <c r="A20" s="221" t="s">
        <v>478</v>
      </c>
      <c r="B20" s="222"/>
      <c r="C20" s="222"/>
      <c r="D20" s="222"/>
      <c r="E20" s="223"/>
      <c r="F20" s="76"/>
      <c r="G20" s="165">
        <v>2000</v>
      </c>
    </row>
    <row r="21" spans="1:7" ht="15.75" customHeight="1" thickBot="1" x14ac:dyDescent="0.25">
      <c r="A21" s="224" t="s">
        <v>479</v>
      </c>
      <c r="B21" s="225"/>
      <c r="C21" s="225"/>
      <c r="D21" s="225"/>
      <c r="E21" s="226"/>
      <c r="F21" s="166"/>
      <c r="G21" s="167">
        <f>G20*G19</f>
        <v>675180.00000000012</v>
      </c>
    </row>
  </sheetData>
  <mergeCells count="4">
    <mergeCell ref="A1:G1"/>
    <mergeCell ref="A19:E19"/>
    <mergeCell ref="A20:E20"/>
    <mergeCell ref="A21:E2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G23"/>
  <sheetViews>
    <sheetView showGridLines="0" rightToLeft="1" workbookViewId="0">
      <selection activeCell="C7" sqref="C7"/>
    </sheetView>
  </sheetViews>
  <sheetFormatPr defaultRowHeight="14.25" x14ac:dyDescent="0.2"/>
  <cols>
    <col min="1" max="1" width="45" customWidth="1"/>
    <col min="2" max="2" width="20.875" customWidth="1"/>
    <col min="3" max="3" width="16.375" style="15" customWidth="1"/>
    <col min="4" max="4" width="27.25" customWidth="1"/>
  </cols>
  <sheetData>
    <row r="1" spans="1:7" s="15" customFormat="1" ht="27.75" x14ac:dyDescent="0.4">
      <c r="A1" s="217" t="s">
        <v>631</v>
      </c>
      <c r="B1" s="217"/>
      <c r="C1" s="217"/>
      <c r="D1" s="217"/>
      <c r="E1" s="80"/>
      <c r="F1" s="80"/>
      <c r="G1" s="80"/>
    </row>
    <row r="2" spans="1:7" s="15" customFormat="1" ht="15" thickBot="1" x14ac:dyDescent="0.25"/>
    <row r="3" spans="1:7" ht="15.75" x14ac:dyDescent="0.25">
      <c r="A3" s="147" t="s">
        <v>410</v>
      </c>
      <c r="B3" s="148" t="s">
        <v>428</v>
      </c>
      <c r="C3" s="149" t="s">
        <v>430</v>
      </c>
      <c r="D3" s="150" t="s">
        <v>429</v>
      </c>
    </row>
    <row r="4" spans="1:7" ht="60" x14ac:dyDescent="0.2">
      <c r="A4" s="151" t="s">
        <v>407</v>
      </c>
      <c r="B4" s="33">
        <v>1</v>
      </c>
      <c r="C4" s="34"/>
      <c r="D4" s="152">
        <f>C4*B4</f>
        <v>0</v>
      </c>
    </row>
    <row r="5" spans="1:7" ht="30" x14ac:dyDescent="0.2">
      <c r="A5" s="151" t="s">
        <v>457</v>
      </c>
      <c r="B5" s="33">
        <v>3</v>
      </c>
      <c r="C5" s="34"/>
      <c r="D5" s="152">
        <f t="shared" ref="D5:D20" si="0">C5*B5</f>
        <v>0</v>
      </c>
    </row>
    <row r="6" spans="1:7" ht="15" x14ac:dyDescent="0.2">
      <c r="A6" s="151" t="s">
        <v>411</v>
      </c>
      <c r="B6" s="33">
        <v>1</v>
      </c>
      <c r="C6" s="34"/>
      <c r="D6" s="152">
        <f t="shared" si="0"/>
        <v>0</v>
      </c>
    </row>
    <row r="7" spans="1:7" ht="60" x14ac:dyDescent="0.2">
      <c r="A7" s="151" t="s">
        <v>408</v>
      </c>
      <c r="B7" s="33">
        <v>1</v>
      </c>
      <c r="C7" s="34"/>
      <c r="D7" s="152">
        <f t="shared" si="0"/>
        <v>0</v>
      </c>
    </row>
    <row r="8" spans="1:7" ht="30" x14ac:dyDescent="0.2">
      <c r="A8" s="151" t="s">
        <v>458</v>
      </c>
      <c r="B8" s="33">
        <v>3</v>
      </c>
      <c r="C8" s="34"/>
      <c r="D8" s="152">
        <f t="shared" si="0"/>
        <v>0</v>
      </c>
    </row>
    <row r="9" spans="1:7" ht="30" x14ac:dyDescent="0.2">
      <c r="A9" s="151" t="s">
        <v>413</v>
      </c>
      <c r="B9" s="33">
        <v>2</v>
      </c>
      <c r="C9" s="34"/>
      <c r="D9" s="152">
        <f t="shared" si="0"/>
        <v>0</v>
      </c>
    </row>
    <row r="10" spans="1:7" ht="60" x14ac:dyDescent="0.2">
      <c r="A10" s="151" t="s">
        <v>409</v>
      </c>
      <c r="B10" s="33">
        <v>1</v>
      </c>
      <c r="C10" s="34"/>
      <c r="D10" s="152">
        <f t="shared" si="0"/>
        <v>0</v>
      </c>
    </row>
    <row r="11" spans="1:7" ht="15" x14ac:dyDescent="0.2">
      <c r="A11" s="151" t="s">
        <v>412</v>
      </c>
      <c r="B11" s="33">
        <v>1</v>
      </c>
      <c r="C11" s="34"/>
      <c r="D11" s="152">
        <f t="shared" si="0"/>
        <v>0</v>
      </c>
    </row>
    <row r="12" spans="1:7" s="15" customFormat="1" ht="15" x14ac:dyDescent="0.2">
      <c r="A12" s="151" t="s">
        <v>459</v>
      </c>
      <c r="B12" s="33">
        <v>1</v>
      </c>
      <c r="C12" s="34"/>
      <c r="D12" s="152">
        <f t="shared" si="0"/>
        <v>0</v>
      </c>
    </row>
    <row r="13" spans="1:7" s="15" customFormat="1" ht="15" x14ac:dyDescent="0.2">
      <c r="A13" s="153" t="s">
        <v>462</v>
      </c>
      <c r="B13" s="35">
        <v>1</v>
      </c>
      <c r="C13" s="36"/>
      <c r="D13" s="154">
        <f t="shared" si="0"/>
        <v>0</v>
      </c>
    </row>
    <row r="14" spans="1:7" s="15" customFormat="1" ht="15" x14ac:dyDescent="0.2">
      <c r="A14" s="153" t="s">
        <v>465</v>
      </c>
      <c r="B14" s="35">
        <v>1</v>
      </c>
      <c r="C14" s="36"/>
      <c r="D14" s="154">
        <f t="shared" si="0"/>
        <v>0</v>
      </c>
    </row>
    <row r="15" spans="1:7" s="15" customFormat="1" ht="15" x14ac:dyDescent="0.2">
      <c r="A15" s="153" t="s">
        <v>460</v>
      </c>
      <c r="B15" s="35">
        <v>1</v>
      </c>
      <c r="C15" s="36"/>
      <c r="D15" s="154">
        <f t="shared" si="0"/>
        <v>0</v>
      </c>
    </row>
    <row r="16" spans="1:7" s="15" customFormat="1" ht="15" x14ac:dyDescent="0.2">
      <c r="A16" s="153" t="s">
        <v>463</v>
      </c>
      <c r="B16" s="35">
        <v>1</v>
      </c>
      <c r="C16" s="36"/>
      <c r="D16" s="154">
        <f t="shared" si="0"/>
        <v>0</v>
      </c>
    </row>
    <row r="17" spans="1:4" s="15" customFormat="1" ht="15" x14ac:dyDescent="0.2">
      <c r="A17" s="153" t="s">
        <v>466</v>
      </c>
      <c r="B17" s="35">
        <v>1</v>
      </c>
      <c r="C17" s="36"/>
      <c r="D17" s="154">
        <f t="shared" si="0"/>
        <v>0</v>
      </c>
    </row>
    <row r="18" spans="1:4" s="15" customFormat="1" ht="15" x14ac:dyDescent="0.2">
      <c r="A18" s="153" t="s">
        <v>461</v>
      </c>
      <c r="B18" s="35">
        <v>1</v>
      </c>
      <c r="C18" s="36"/>
      <c r="D18" s="154">
        <f t="shared" si="0"/>
        <v>0</v>
      </c>
    </row>
    <row r="19" spans="1:4" s="15" customFormat="1" ht="15" x14ac:dyDescent="0.2">
      <c r="A19" s="153" t="s">
        <v>464</v>
      </c>
      <c r="B19" s="35">
        <v>1</v>
      </c>
      <c r="C19" s="36"/>
      <c r="D19" s="154">
        <f t="shared" si="0"/>
        <v>0</v>
      </c>
    </row>
    <row r="20" spans="1:4" s="15" customFormat="1" ht="15" x14ac:dyDescent="0.2">
      <c r="A20" s="153" t="s">
        <v>467</v>
      </c>
      <c r="B20" s="35">
        <v>1</v>
      </c>
      <c r="C20" s="36"/>
      <c r="D20" s="154">
        <f t="shared" si="0"/>
        <v>0</v>
      </c>
    </row>
    <row r="21" spans="1:4" ht="15.75" x14ac:dyDescent="0.2">
      <c r="A21" s="227" t="s">
        <v>468</v>
      </c>
      <c r="B21" s="228"/>
      <c r="C21" s="229"/>
      <c r="D21" s="155">
        <f>SUM(D4:D6)+D13+D16+D19</f>
        <v>0</v>
      </c>
    </row>
    <row r="22" spans="1:4" ht="15.75" x14ac:dyDescent="0.2">
      <c r="A22" s="230" t="s">
        <v>469</v>
      </c>
      <c r="B22" s="231"/>
      <c r="C22" s="232"/>
      <c r="D22" s="156">
        <f>SUM(D7:D9)+D14+D17+D20</f>
        <v>0</v>
      </c>
    </row>
    <row r="23" spans="1:4" ht="16.5" thickBot="1" x14ac:dyDescent="0.25">
      <c r="A23" s="233" t="s">
        <v>470</v>
      </c>
      <c r="B23" s="234"/>
      <c r="C23" s="235"/>
      <c r="D23" s="157">
        <f>SUM(D10:D11)+D12+D15+D18</f>
        <v>0</v>
      </c>
    </row>
  </sheetData>
  <mergeCells count="4">
    <mergeCell ref="A21:C21"/>
    <mergeCell ref="A22:C22"/>
    <mergeCell ref="A23:C23"/>
    <mergeCell ref="A1:D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19"/>
  <sheetViews>
    <sheetView showGridLines="0" rightToLeft="1" workbookViewId="0">
      <selection activeCell="C4" sqref="C4"/>
    </sheetView>
  </sheetViews>
  <sheetFormatPr defaultRowHeight="14.25" x14ac:dyDescent="0.2"/>
  <cols>
    <col min="1" max="1" width="18.625" bestFit="1" customWidth="1"/>
    <col min="2" max="2" width="17.125" bestFit="1" customWidth="1"/>
    <col min="3" max="3" width="13" bestFit="1" customWidth="1"/>
    <col min="4" max="4" width="10.25" bestFit="1" customWidth="1"/>
    <col min="5" max="5" width="12.5" bestFit="1" customWidth="1"/>
    <col min="6" max="6" width="16" customWidth="1"/>
    <col min="7" max="7" width="14.5" bestFit="1" customWidth="1"/>
    <col min="8" max="8" width="15.375" customWidth="1"/>
    <col min="9" max="9" width="23" customWidth="1"/>
    <col min="10" max="10" width="14.125" customWidth="1"/>
  </cols>
  <sheetData>
    <row r="1" spans="1:10" s="15" customFormat="1" ht="27.75" x14ac:dyDescent="0.4">
      <c r="A1" s="214" t="s">
        <v>628</v>
      </c>
      <c r="B1" s="214"/>
      <c r="C1" s="214"/>
      <c r="D1" s="214"/>
      <c r="E1" s="214"/>
      <c r="F1" s="214"/>
      <c r="G1" s="214"/>
      <c r="H1" s="214"/>
      <c r="I1" s="214"/>
      <c r="J1" s="214"/>
    </row>
    <row r="2" spans="1:10" s="15" customFormat="1" ht="15.75" thickBot="1" x14ac:dyDescent="0.3">
      <c r="B2" s="236"/>
      <c r="C2" s="236"/>
      <c r="D2" s="125"/>
    </row>
    <row r="3" spans="1:10" s="14" customFormat="1" ht="36.75" customHeight="1" x14ac:dyDescent="0.25">
      <c r="A3" s="126" t="s">
        <v>329</v>
      </c>
      <c r="B3" s="127" t="s">
        <v>426</v>
      </c>
      <c r="C3" s="127" t="s">
        <v>519</v>
      </c>
      <c r="D3" s="127" t="s">
        <v>520</v>
      </c>
      <c r="E3" s="127" t="s">
        <v>414</v>
      </c>
      <c r="F3" s="128" t="s">
        <v>618</v>
      </c>
      <c r="G3" s="127" t="s">
        <v>626</v>
      </c>
      <c r="H3" s="128" t="s">
        <v>622</v>
      </c>
      <c r="I3" s="128" t="s">
        <v>623</v>
      </c>
      <c r="J3" s="129" t="s">
        <v>627</v>
      </c>
    </row>
    <row r="4" spans="1:10" ht="24.75" customHeight="1" x14ac:dyDescent="0.25">
      <c r="A4" s="130" t="s">
        <v>514</v>
      </c>
      <c r="B4" s="64">
        <f>'עלויות לפי רמות- אגם מידע'!B12</f>
        <v>0</v>
      </c>
      <c r="C4" s="64">
        <f>'עלויות לפי רמות- אגם מידע'!C12</f>
        <v>0</v>
      </c>
      <c r="D4" s="64"/>
      <c r="E4" s="72">
        <f>'הדרכה והטמעה'!D21</f>
        <v>0</v>
      </c>
      <c r="F4" s="77"/>
      <c r="G4" s="190">
        <f>F4*C4</f>
        <v>0</v>
      </c>
      <c r="H4" s="21"/>
      <c r="I4" s="21"/>
      <c r="J4" s="131">
        <f>SUM(G4:I4,B4:E4)</f>
        <v>0</v>
      </c>
    </row>
    <row r="5" spans="1:10" ht="24.75" customHeight="1" x14ac:dyDescent="0.25">
      <c r="A5" s="130" t="s">
        <v>515</v>
      </c>
      <c r="B5" s="64">
        <f>'ניהול+ פורטל ומג"מ On-Prem'!AB11</f>
        <v>0</v>
      </c>
      <c r="C5" s="64">
        <f>'ניהול+ פורטל ומג"מ On-Prem'!AC11</f>
        <v>0</v>
      </c>
      <c r="D5" s="64"/>
      <c r="E5" s="72">
        <f>'הדרכה והטמעה'!D22</f>
        <v>0</v>
      </c>
      <c r="F5" s="78"/>
      <c r="G5" s="190">
        <f t="shared" ref="G5:G6" si="0">F5*C5</f>
        <v>0</v>
      </c>
      <c r="H5" s="21"/>
      <c r="I5" s="21"/>
      <c r="J5" s="131">
        <f t="shared" ref="J5:J6" si="1">SUM(G5:I5,B5:E5)</f>
        <v>0</v>
      </c>
    </row>
    <row r="6" spans="1:10" ht="24.75" customHeight="1" thickBot="1" x14ac:dyDescent="0.3">
      <c r="A6" s="132" t="s">
        <v>516</v>
      </c>
      <c r="B6" s="133">
        <f>'ניהול+ פורטל ומג"מ On-Prem'!AB16</f>
        <v>0</v>
      </c>
      <c r="C6" s="133">
        <f>'ניהול+ פורטל ומג"מ On-Prem'!AC16</f>
        <v>0</v>
      </c>
      <c r="D6" s="133"/>
      <c r="E6" s="134">
        <f>'הדרכה והטמעה'!D23</f>
        <v>0</v>
      </c>
      <c r="F6" s="135"/>
      <c r="G6" s="191">
        <f t="shared" si="0"/>
        <v>0</v>
      </c>
      <c r="H6" s="123"/>
      <c r="I6" s="123"/>
      <c r="J6" s="137">
        <f t="shared" si="1"/>
        <v>0</v>
      </c>
    </row>
    <row r="7" spans="1:10" ht="15" x14ac:dyDescent="0.25">
      <c r="A7" s="79"/>
    </row>
    <row r="10" spans="1:10" ht="15" thickBot="1" x14ac:dyDescent="0.25"/>
    <row r="11" spans="1:10" ht="15" x14ac:dyDescent="0.25">
      <c r="A11" s="138" t="s">
        <v>329</v>
      </c>
      <c r="B11" s="139" t="s">
        <v>415</v>
      </c>
      <c r="C11" s="140" t="s">
        <v>343</v>
      </c>
    </row>
    <row r="12" spans="1:10" ht="20.25" customHeight="1" x14ac:dyDescent="0.25">
      <c r="A12" s="130" t="s">
        <v>517</v>
      </c>
      <c r="B12" s="22">
        <f>'חבילות עבודה'!F74</f>
        <v>0</v>
      </c>
      <c r="C12" s="141"/>
    </row>
    <row r="13" spans="1:10" ht="20.25" customHeight="1" x14ac:dyDescent="0.25">
      <c r="A13" s="130" t="s">
        <v>518</v>
      </c>
      <c r="B13" s="64">
        <f>'בעלי תפקידים-בנק שעות'!G21</f>
        <v>675180.00000000012</v>
      </c>
      <c r="C13" s="141"/>
    </row>
    <row r="14" spans="1:10" ht="20.25" customHeight="1" x14ac:dyDescent="0.25">
      <c r="A14" s="130" t="s">
        <v>521</v>
      </c>
      <c r="B14" s="22"/>
      <c r="C14" s="141" t="s">
        <v>624</v>
      </c>
    </row>
    <row r="15" spans="1:10" ht="20.25" customHeight="1" thickBot="1" x14ac:dyDescent="0.3">
      <c r="A15" s="132" t="s">
        <v>522</v>
      </c>
      <c r="B15" s="136"/>
      <c r="C15" s="142" t="s">
        <v>625</v>
      </c>
    </row>
    <row r="18" spans="1:2" ht="15" thickBot="1" x14ac:dyDescent="0.25"/>
    <row r="19" spans="1:2" ht="72.75" thickBot="1" x14ac:dyDescent="0.3">
      <c r="A19" s="50" t="s">
        <v>567</v>
      </c>
      <c r="B19" s="73">
        <f>SUM(B12:B15)+SUM(J4:J6)</f>
        <v>675180.00000000012</v>
      </c>
    </row>
  </sheetData>
  <mergeCells count="2">
    <mergeCell ref="B2:C2"/>
    <mergeCell ref="A1:J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10</vt:i4>
      </vt:variant>
      <vt:variant>
        <vt:lpstr>טווחים בעלי שם</vt:lpstr>
      </vt:variant>
      <vt:variant>
        <vt:i4>6</vt:i4>
      </vt:variant>
    </vt:vector>
  </HeadingPairs>
  <TitlesOfParts>
    <vt:vector size="16" baseType="lpstr">
      <vt:lpstr>גולמי</vt:lpstr>
      <vt:lpstr>משתמשים</vt:lpstr>
      <vt:lpstr>ניהול+ פורטל ומג"מ On-Prem</vt:lpstr>
      <vt:lpstr>אגם מידע On Prem</vt:lpstr>
      <vt:lpstr>עלויות לפי רמות- אגם מידע</vt:lpstr>
      <vt:lpstr>חבילות עבודה</vt:lpstr>
      <vt:lpstr>בעלי תפקידים-בנק שעות</vt:lpstr>
      <vt:lpstr>הדרכה והטמעה</vt:lpstr>
      <vt:lpstr>סה"כ לחישוב TCO</vt:lpstr>
      <vt:lpstr>טבלאות מקור</vt:lpstr>
      <vt:lpstr>גולמי!_Ref403484734</vt:lpstr>
      <vt:lpstr>גולמי!_Ref404179034</vt:lpstr>
      <vt:lpstr>גולמי!_Ref407791447</vt:lpstr>
      <vt:lpstr>גולמי!_Ref442713396</vt:lpstr>
      <vt:lpstr>גולמי!_Toc434998176</vt:lpstr>
      <vt:lpstr>גולמי!_Toc434998177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‏‏משתמש Windows</dc:creator>
  <cp:lastModifiedBy>Vicky Zimerman</cp:lastModifiedBy>
  <cp:lastPrinted>2020-09-29T08:52:43Z</cp:lastPrinted>
  <dcterms:created xsi:type="dcterms:W3CDTF">2020-05-07T20:28:56Z</dcterms:created>
  <dcterms:modified xsi:type="dcterms:W3CDTF">2020-10-11T08:52:34Z</dcterms:modified>
</cp:coreProperties>
</file>